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foods-my.sharepoint.com/personal/emasselin_twf_fr/Documents/Studio-Qualité/"/>
    </mc:Choice>
  </mc:AlternateContent>
  <xr:revisionPtr revIDLastSave="12" documentId="8_{542D44C5-F4B8-41B8-B6DA-31F146A6A998}" xr6:coauthVersionLast="47" xr6:coauthVersionMax="47" xr10:uidLastSave="{AB472313-A543-4DB0-8D02-439B8E1888AA}"/>
  <bookViews>
    <workbookView xWindow="28680" yWindow="-120" windowWidth="29040" windowHeight="15840" firstSheet="1" activeTab="1" xr2:uid="{3A24C945-2189-40DA-8998-CCE2CF52B14F}"/>
  </bookViews>
  <sheets>
    <sheet name="Feuil4" sheetId="4" r:id="rId1"/>
    <sheet name="Feuil1" sheetId="1" r:id="rId2"/>
    <sheet name="Feuil2" sheetId="2" r:id="rId3"/>
    <sheet name="Feuil3" sheetId="3" r:id="rId4"/>
  </sheet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3" i="1" l="1"/>
  <c r="B562" i="1"/>
  <c r="B558" i="1"/>
  <c r="B517" i="1"/>
  <c r="B512" i="1"/>
  <c r="B511" i="1"/>
  <c r="B471" i="1"/>
  <c r="B468" i="1"/>
  <c r="B460" i="1"/>
  <c r="B364" i="1"/>
  <c r="B362" i="1"/>
  <c r="B346" i="1"/>
  <c r="B339" i="1"/>
  <c r="B335" i="1"/>
  <c r="B331" i="1"/>
  <c r="B308" i="1"/>
  <c r="B305" i="1"/>
  <c r="B302" i="1"/>
  <c r="B301" i="1"/>
  <c r="B300" i="1"/>
  <c r="B299" i="1"/>
  <c r="B290" i="1"/>
  <c r="B284" i="1"/>
  <c r="B191" i="1"/>
  <c r="B189" i="1"/>
  <c r="B188" i="1"/>
  <c r="B184" i="1"/>
  <c r="B182" i="1"/>
  <c r="B173" i="1"/>
  <c r="B167" i="1"/>
  <c r="B166" i="1"/>
  <c r="B165" i="1"/>
  <c r="B164" i="1"/>
  <c r="B162" i="1"/>
  <c r="B161" i="1"/>
  <c r="B160" i="1"/>
  <c r="B159" i="1"/>
  <c r="B158" i="1"/>
  <c r="B157" i="1"/>
  <c r="B156" i="1"/>
  <c r="B155" i="1"/>
  <c r="B150" i="1"/>
  <c r="B149" i="1"/>
  <c r="B148" i="1"/>
  <c r="B146" i="1"/>
  <c r="B145" i="1"/>
  <c r="B134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75" i="1"/>
  <c r="B74" i="1"/>
  <c r="B73" i="1"/>
  <c r="B72" i="1"/>
  <c r="B71" i="1"/>
</calcChain>
</file>

<file path=xl/sharedStrings.xml><?xml version="1.0" encoding="utf-8"?>
<sst xmlns="http://schemas.openxmlformats.org/spreadsheetml/2006/main" count="3912" uniqueCount="1103">
  <si>
    <t>Étiquettes de lignes</t>
  </si>
  <si>
    <t>Moyenne de Note TREE</t>
  </si>
  <si>
    <t>Nombre de EAN</t>
  </si>
  <si>
    <t>en attente</t>
  </si>
  <si>
    <t>(vide)</t>
  </si>
  <si>
    <t>Total général</t>
  </si>
  <si>
    <t>Dénomination</t>
  </si>
  <si>
    <t>EAN</t>
  </si>
  <si>
    <t>Marque</t>
  </si>
  <si>
    <t>Recyclabilité</t>
  </si>
  <si>
    <t>Incorporation de matière recyclée</t>
  </si>
  <si>
    <t>Réemploi</t>
  </si>
  <si>
    <t>Compost ménager</t>
  </si>
  <si>
    <t>Contient une substance dangereuse</t>
  </si>
  <si>
    <t>ALFEZ Tahini 6x160g</t>
  </si>
  <si>
    <t>5010338300890</t>
  </si>
  <si>
    <t>ALFEZ</t>
  </si>
  <si>
    <t>Emballage entièrement recyclable</t>
  </si>
  <si>
    <t>Pot 60%, Couvercle 58%</t>
  </si>
  <si>
    <t>non</t>
  </si>
  <si>
    <t>oui</t>
  </si>
  <si>
    <t>ALFEZ Perles de couscous 6x200g</t>
  </si>
  <si>
    <t>5010338301057</t>
  </si>
  <si>
    <t>Emballage partiellement recyclable</t>
  </si>
  <si>
    <t>ALFEZ Sauce tomate à la harissa fumée 6x450g</t>
  </si>
  <si>
    <t>5010338301088</t>
  </si>
  <si>
    <t>Pot 30%, couvercle 58%</t>
  </si>
  <si>
    <t>ALFEZ Sauce tomate aux épices marocaines 6x450g</t>
  </si>
  <si>
    <t>5010338301095</t>
  </si>
  <si>
    <t>ALFEZ Sauce tomate abricots coriandre 6x450g</t>
  </si>
  <si>
    <t>5010338301101</t>
  </si>
  <si>
    <t>ALFEZ Sauce Chakchouka 6x450g</t>
  </si>
  <si>
    <t>ALFEZ Harissa 6x100g</t>
  </si>
  <si>
    <t>5010338103361</t>
  </si>
  <si>
    <t>-</t>
  </si>
  <si>
    <t>ALFEZ Falafels libanais 6x150g</t>
  </si>
  <si>
    <t>5010338103286</t>
  </si>
  <si>
    <t>ALFEZ Couscous aux épices marocaines 6x200g</t>
  </si>
  <si>
    <t>5010338103262</t>
  </si>
  <si>
    <t>ALFEZ Marinade Shawarma 6x165g</t>
  </si>
  <si>
    <t>5010338103644</t>
  </si>
  <si>
    <t>ALFEZ Marinade Kebab 6x165g</t>
  </si>
  <si>
    <t>5010338103651</t>
  </si>
  <si>
    <t>AL'FEZ Delice de Harissa 6x180G</t>
  </si>
  <si>
    <t>5010338301873</t>
  </si>
  <si>
    <t>Alfez Mélange pour falafels 4 X 600g</t>
  </si>
  <si>
    <t>5010338103293</t>
  </si>
  <si>
    <t>Alfez Tahini 4X1KG</t>
  </si>
  <si>
    <t>5010338103248</t>
  </si>
  <si>
    <t>COOLHULL Cheesecake cookie and cream  x 21</t>
  </si>
  <si>
    <t>5098878014200</t>
  </si>
  <si>
    <t>COOLHULL FARM LTD</t>
  </si>
  <si>
    <t>à compléter</t>
  </si>
  <si>
    <t>COOLHULL Apple Pie x 21</t>
  </si>
  <si>
    <t>5098878014927</t>
  </si>
  <si>
    <t>COOLHULL Apple Pie x 84</t>
  </si>
  <si>
    <t>5098878006106</t>
  </si>
  <si>
    <t>COOLHULL Carrot Cake x 84</t>
  </si>
  <si>
    <t>5098878012770</t>
  </si>
  <si>
    <t>COOLHULL Rocky Road x 84</t>
  </si>
  <si>
    <t>5098878009305</t>
  </si>
  <si>
    <t>COOLHULL Cheesecake Cookie and Cream x 84</t>
  </si>
  <si>
    <t>5098878010806</t>
  </si>
  <si>
    <t>COOLHULL Tout Cacao x 84</t>
  </si>
  <si>
    <t>5098878001408</t>
  </si>
  <si>
    <t>DARBO Sirop de fleurs de Sureau 6x500ml</t>
  </si>
  <si>
    <t>9001432018138</t>
  </si>
  <si>
    <t>DARBO</t>
  </si>
  <si>
    <t>DARBO Sirop de grenadine 6x500ml</t>
  </si>
  <si>
    <t>9001432038822</t>
  </si>
  <si>
    <t>DARBO Sirop de fraise et citron vert 6x500ml</t>
  </si>
  <si>
    <t>9001432042829</t>
  </si>
  <si>
    <t>DARBO Sirop de menthe poivrée 6x500ml</t>
  </si>
  <si>
    <t>9001432046919</t>
  </si>
  <si>
    <t>DARBO Préparation à l'abricot 80% de fruits 6X250g</t>
  </si>
  <si>
    <t>9001432047541</t>
  </si>
  <si>
    <t>verre 60%, acier 58% (couvercle)</t>
  </si>
  <si>
    <t>DARBO Préparation à la fraise 80% de fruits 6X250g</t>
  </si>
  <si>
    <t>9001432047558</t>
  </si>
  <si>
    <t>DARBO Sirop de citron de Sicile 6x500ml</t>
  </si>
  <si>
    <t>9001432047596</t>
  </si>
  <si>
    <t>DARBO Préparation à la framboise 80% de fruits 6X250g</t>
  </si>
  <si>
    <t>9001432048418</t>
  </si>
  <si>
    <t>DARBO Préparation à la myrtille 80% de fruits 6X250g</t>
  </si>
  <si>
    <t>9001432048425</t>
  </si>
  <si>
    <t>DARBO Préparation aux fruits des bois 80% de fruits 6X250g</t>
  </si>
  <si>
    <t>9001432048647</t>
  </si>
  <si>
    <t>DARBO Flacon doseur confiture abricot 6 x 900g</t>
  </si>
  <si>
    <t>9001432094231</t>
  </si>
  <si>
    <t>DARBO Flacon doseur confiture fraise 6 x 900g</t>
  </si>
  <si>
    <t>9001432094248</t>
  </si>
  <si>
    <t>DARBO Flacon doseur miel de fleurs 6 x 1kg</t>
  </si>
  <si>
    <t>9001432094255</t>
  </si>
  <si>
    <t>DARBO Flacon doseur confiture framboise 6 x 900g</t>
  </si>
  <si>
    <t>9001432094309</t>
  </si>
  <si>
    <t>DARBO Flacon doseur Pâte à tartiner aux noisettes 6 x 880g</t>
  </si>
  <si>
    <t>9001432094378</t>
  </si>
  <si>
    <t>DARBO Préparation de cerises griottes 80% de fruits 6X250g</t>
  </si>
  <si>
    <t>9001432050473</t>
  </si>
  <si>
    <t>DI CANOSSA Fusilli sauce Cèpes 12x70g</t>
  </si>
  <si>
    <t>8058669801362</t>
  </si>
  <si>
    <t>DI CANOSSA</t>
  </si>
  <si>
    <t>DI CANOSSA Fusilli sauce Carbonara 12x70g</t>
  </si>
  <si>
    <t>8058669801393</t>
  </si>
  <si>
    <t>DI CANOSSA Fusilli sauce Arrabbiata 12x70g</t>
  </si>
  <si>
    <t>8058669801409</t>
  </si>
  <si>
    <t>DI CANOSSA Fusilli sauce Tomate Mozzarella 12x70g</t>
  </si>
  <si>
    <t>8058669801423</t>
  </si>
  <si>
    <t>DI CANOSSA Fusilli sauce Fromage Poivre noir 12x70g</t>
  </si>
  <si>
    <t>8058669801430</t>
  </si>
  <si>
    <t>DI CANOSSA Fusilli sauce Bolognaise 12x70g</t>
  </si>
  <si>
    <t>8058669801447</t>
  </si>
  <si>
    <t>DILMAH</t>
  </si>
  <si>
    <t>DILMAH WATTE TN YATA Région 'Galle' 6x125g</t>
  </si>
  <si>
    <t>Boîte entièrement recyclable</t>
  </si>
  <si>
    <t>DILMAH WATTE TN MEDA Région 'Kandy' 6x125g</t>
  </si>
  <si>
    <t>9312631131666</t>
  </si>
  <si>
    <t>DILMAH WATTE TN UDA Région 'Dimbula' 6x125g</t>
  </si>
  <si>
    <t>DILMAH WATTE TN RAN Région 'Nuwara' 6x125g</t>
  </si>
  <si>
    <t>DILMAH EXCEPT TN de Ceylan Chai 6BCx20sx2g</t>
  </si>
  <si>
    <t>9312631144338</t>
  </si>
  <si>
    <t>Emballage majoritairement recyclable</t>
  </si>
  <si>
    <t>DILMAH EXCEPT TV Chine Jasmin 6BCx20sx2g</t>
  </si>
  <si>
    <t>9312631144420</t>
  </si>
  <si>
    <t>DILMAH EXCEPT TV de Chine Menthe verte 6BCx20sx2g</t>
  </si>
  <si>
    <t>9312631144437</t>
  </si>
  <si>
    <t>DILMAH EXCEPT TN Ceylan Amande 6BCx20sx2g</t>
  </si>
  <si>
    <t>9312631144352</t>
  </si>
  <si>
    <t>DILMAH EXCEPT TN Ceylan Citron Vert Or. 6BCx20sx2g</t>
  </si>
  <si>
    <t>9312631144673</t>
  </si>
  <si>
    <t>DILMAH EXCEPT TN Ceylan Perfect Breakfast 6BCx20sx2g</t>
  </si>
  <si>
    <t>9312631144413</t>
  </si>
  <si>
    <t>DILMAH EXCEPT TN de Ceylan Rose Vanille 6BCx20sx2g</t>
  </si>
  <si>
    <t>9312631140361</t>
  </si>
  <si>
    <t>DILMAH EXCEPT TV de Ceylan 6BCx20sx2g</t>
  </si>
  <si>
    <t>9312631144345</t>
  </si>
  <si>
    <t>DILMAH EXCEPT TN Ceylan Valley of Kings 6BCx20sx2g</t>
  </si>
  <si>
    <t>9312631144666</t>
  </si>
  <si>
    <t>DILMAH EXCEPT TN Ceylan Menthe Miel 6BCx20sx2g</t>
  </si>
  <si>
    <t>9312631144383</t>
  </si>
  <si>
    <t>DILMAH EXCEPT TN Ceylan Fruits rouges 6BCx20sx2g</t>
  </si>
  <si>
    <t>9312631144390</t>
  </si>
  <si>
    <t>DILMAH EXCEPT TN Ceylan Earl Grey 6BCx20sx2g</t>
  </si>
  <si>
    <t>9312631144406</t>
  </si>
  <si>
    <t>DILMAH EXCEPT TV de Chine Sencha 6BCx20sx2g</t>
  </si>
  <si>
    <t>9312631144444</t>
  </si>
  <si>
    <t>DILMAH Thé noir bio de Ceylan English Breakfast 6x20sx2g FR-BIO-09</t>
  </si>
  <si>
    <t>9312631153446</t>
  </si>
  <si>
    <t>DILMAH Thé noir bio de Ceylan Earl Grey 6x20sx2g FR-BIO-09</t>
  </si>
  <si>
    <t>9312631153439</t>
  </si>
  <si>
    <t>DILMAH Thé vert bio à la menthe poivrée 6x20sx2g FR-BIO-09</t>
  </si>
  <si>
    <t>9312631153453</t>
  </si>
  <si>
    <t>DILMAH Thé vert bio de Chine au gingembre de Ceylan 6x20sx2g FR-BIO-09</t>
  </si>
  <si>
    <t>9312631153460</t>
  </si>
  <si>
    <t>DILMAH Thé vert bio de chine 6x20sx2g FR-BIO-09</t>
  </si>
  <si>
    <t>9312631153415</t>
  </si>
  <si>
    <t>DILMAH Infusion bio hibiscus aromatisée aux fruits 6x20x2g FR-BIO-09</t>
  </si>
  <si>
    <t>9312631153408</t>
  </si>
  <si>
    <t>DILMAH Infusion bio menthe verte aromatisée aux fruits 6x20sx2g FR-BIO-09</t>
  </si>
  <si>
    <t>9312631153422</t>
  </si>
  <si>
    <t>DILMAH INF Rooibos Vert Cardamome, Ging. 12x20sx2g</t>
  </si>
  <si>
    <t>9312631153507</t>
  </si>
  <si>
    <t>DILMAH INF Mandarine Rose Pamplemousse 12x20sx2g</t>
  </si>
  <si>
    <t>9312631153514</t>
  </si>
  <si>
    <t>DILMAH INF Rooibos Vert Coco Mangue 12x20sx2g</t>
  </si>
  <si>
    <t>DILMAH INF Rooibos Rouge Epices 12x20sx2g</t>
  </si>
  <si>
    <t>DILMAH GOURMET TN Suprême Ceylan 12Bx25sx2g</t>
  </si>
  <si>
    <t>DILMAH GOURMET TN English Breakfast 12Bx25sx2g</t>
  </si>
  <si>
    <t>DILMAH GOURMET TN Earl Grey 12Bx25sx2g</t>
  </si>
  <si>
    <t>DILMAH WATTE TN Ceylan RAN Région 'Nuwara' 3Rx30sx2g</t>
  </si>
  <si>
    <t>9312631849875</t>
  </si>
  <si>
    <t>DILMAH WATTE TN Ceylan MEDA Région 'Kandy' 3Rx30sx2g</t>
  </si>
  <si>
    <t>9312631849899</t>
  </si>
  <si>
    <t>DILMAH WATTE TN Ceylan YATA Région 'Galle' 3Rx30sx2g</t>
  </si>
  <si>
    <t>9312631849905</t>
  </si>
  <si>
    <t>DILMAH WATTE TN UDA Région 'Dimbula' 3Rx30sx2g</t>
  </si>
  <si>
    <t>9312631849882</t>
  </si>
  <si>
    <t>DILMAH EXCEPT TN de Ceylan Fruits Rouges 6Bx100g</t>
  </si>
  <si>
    <t>9312631764055</t>
  </si>
  <si>
    <t>DILMAH EXCEPT TV de Ceylan 6Bx100g</t>
  </si>
  <si>
    <t>9312631764062</t>
  </si>
  <si>
    <t>DILMAH EXCEPT TN de Ceylan earl Grey 6Bx100g</t>
  </si>
  <si>
    <t>9312631764079</t>
  </si>
  <si>
    <t>DILMAH EXCEPT TV de Chine Jasmin 6Bx100g</t>
  </si>
  <si>
    <t>9312631764086</t>
  </si>
  <si>
    <t>DILMAH EXCEPT TV de Chine Sencha Menthe verte 6Bx100g</t>
  </si>
  <si>
    <t>9312631764093</t>
  </si>
  <si>
    <t>DILMAH EXCEPT TN de Ceylan Amande 6Bx100g</t>
  </si>
  <si>
    <t>9312631771527</t>
  </si>
  <si>
    <t>DILMAH EXCEPT TN d'Inde Assam 6Bx100g</t>
  </si>
  <si>
    <t>9312631764468</t>
  </si>
  <si>
    <t>DILMAH EXCEPT TN Ceylan Perfect Breakfast 6Bx100g</t>
  </si>
  <si>
    <t>9312631764123</t>
  </si>
  <si>
    <t>DILMAH EXCEPT TN de Ceylan Rose Vanille 6Bx100g</t>
  </si>
  <si>
    <t>9312631764130</t>
  </si>
  <si>
    <t>DILMAH EXCEPT TN de Ceylan Valley of Kings 6Bx100g</t>
  </si>
  <si>
    <t>9312631764451</t>
  </si>
  <si>
    <t>DILMAH EXCEPT TN de Ceylan Chai 6Bx100g</t>
  </si>
  <si>
    <t>9312631771541</t>
  </si>
  <si>
    <t>DILMAH EXCEPT TV Chine Sencha 6Bx100g</t>
  </si>
  <si>
    <t>9312631764147</t>
  </si>
  <si>
    <t>DILMAH EXCEPT TN Ceylan Fruits Rouges 4Rx50sXLx2g</t>
  </si>
  <si>
    <t>DILMAH EXCEPT TN de Ceylan Menthe Verte 4Rx50sXLx2g</t>
  </si>
  <si>
    <t>DILMAH EXCEPT TV de Ceylan 4Rx50sXLx2g</t>
  </si>
  <si>
    <t>DILMAH EXCEPT TN de Ceylan Chai 4Rx50sXLx2g</t>
  </si>
  <si>
    <t>DILMAH EXCEPT TN Ceylan Elegant Earl Grey 4Rx50sXLx2g</t>
  </si>
  <si>
    <t>DILMAH EXCEPT TN Ceylan English Breakfast 4Rx50sXLx2g</t>
  </si>
  <si>
    <t>DILMAH EXCEPT TV Chine Jasmin 4Rx50sXLx2g</t>
  </si>
  <si>
    <t>DILMAH EXCEPT TV Chine Sencha Menthe Verte 4Rx50sXLx2g</t>
  </si>
  <si>
    <t>DILMAH EXCEPT TN Ceylan Amande 4Rx50sXL x2g</t>
  </si>
  <si>
    <t>DILMAH EXCEPT TN Ceylan Rose Vanille 4Rx50sXLx2g</t>
  </si>
  <si>
    <t>DILMAH EXCEPT TN Ceylan Valley of Kings 4Rx50sXLx2g</t>
  </si>
  <si>
    <t>DILMAH SJG TV de Ceylan 6x100g</t>
  </si>
  <si>
    <t>DILMAH SJG TN de Ceylan Ging. Miel Menthe 6x100g</t>
  </si>
  <si>
    <t>DILMAH SJG TV de Ceylan Menthe poivrée 6x100g</t>
  </si>
  <si>
    <t>DILMAH SJG TN de Ceylan Fraise 6x100g</t>
  </si>
  <si>
    <t>DILMAH SJG TN de Ceylan Afternoon 6x125g</t>
  </si>
  <si>
    <t>DILMAH SJG TN de Ceylan Breakfast 6x125g</t>
  </si>
  <si>
    <t>DILMAH SJG TV de Chine Jasmin 6x125g</t>
  </si>
  <si>
    <t>DILMAH SJG TN de Ceylan Mandarine Amande 6x125g</t>
  </si>
  <si>
    <t>DILMAH SJG INF Fleurs de Sureau et Pomme 6x150g</t>
  </si>
  <si>
    <t>DILMAH SJG INF Myrtille 6x200g</t>
  </si>
  <si>
    <t>DILMAH TMPR TV Jade Gunpowder Newburg 6x275g</t>
  </si>
  <si>
    <t>DILMAH TMPR TN Fumé Ceylan Souchong Jardin Rilhena 6x200g</t>
  </si>
  <si>
    <t>DILMAH TMPR TN Ceylan Jardin Rilhena 6x200g</t>
  </si>
  <si>
    <t>DILMAH TMPR TN Ceylan du Jardin de Somerset 6x250g</t>
  </si>
  <si>
    <t>DILMAH TMPR TN Ceylan Jardin Lover's Leap Pekoe 1 12x100g</t>
  </si>
  <si>
    <t>DILMAH TMPR TN Ceylan Jardin de Somerset 12x130g</t>
  </si>
  <si>
    <t>DILMAH TMPR TV Kandy Gunpowder Newburg 12x225g</t>
  </si>
  <si>
    <t>DILMAH GOURMET TV de Chine 12Bx25sx2g</t>
  </si>
  <si>
    <t>DILMAH GOURMET TV de Chine Jasmin 12Bx25sx2g</t>
  </si>
  <si>
    <t>DILMAH GOURMET TV Ceylan Menthe Marocaine 12Bx25sx2g</t>
  </si>
  <si>
    <t>DILMAH GOURMET Peppermint 12Bx25sx1.5g</t>
  </si>
  <si>
    <t>DILMAH GOURMET Camomille 12Bx25sx1.5g</t>
  </si>
  <si>
    <t>DILMAH t-SERIES TN Suprême Ceylan 6Btsx100g</t>
  </si>
  <si>
    <t>DILMAH t-SERIES TV Chine Jasmin 6Btsx100g</t>
  </si>
  <si>
    <t>DILMAH t-SERIES TN Ceylan Original Earl Grey 6Btsx100g</t>
  </si>
  <si>
    <t>DILMAH t-SERIES TV Ceylan Young Hyson 6Btsx85g</t>
  </si>
  <si>
    <t>DILMAH t-SERIES Inf. Hibiscus Églantier 6Btsx90g</t>
  </si>
  <si>
    <t>DILMAH t-SERIES TV Ceylan Menthe Poivrée 6Btsx80g</t>
  </si>
  <si>
    <t>DILMAH t-SERIES TN Ceylan Amande 6Btsx100g</t>
  </si>
  <si>
    <t>DILMAH t-SERIES TN de Ceylan Rose Vanille 6Btsx100g</t>
  </si>
  <si>
    <t>DILMAH t-SERIES TN Ceylan Suprême Ceylan 6Btsx20sx2g</t>
  </si>
  <si>
    <t>9312631841602</t>
  </si>
  <si>
    <t>DILMAH t-SERIES TN Jardins Nuwara Eliya 6Btsx20sx2g</t>
  </si>
  <si>
    <t>DILMAH t-SERIES TV Ceylan Menthe Poivrée 6Btsx20sx2g</t>
  </si>
  <si>
    <t>9312631841633</t>
  </si>
  <si>
    <t>DILMAH t-SERIES TN de Ceylan Vanille 6 Btsx20sx2g</t>
  </si>
  <si>
    <t>9312631841640</t>
  </si>
  <si>
    <t>DILMAH t-SERIES TN de Ceylan Original Earl Grey 6Btsx20sx2g</t>
  </si>
  <si>
    <t>9312631841657</t>
  </si>
  <si>
    <t>DILMAH t-SERIES TN Ceylan Cannelle 6Btsx20sx2g</t>
  </si>
  <si>
    <t>9312631841671</t>
  </si>
  <si>
    <t>DILMAH t-SERIES TN Ceylan Amande 6Btsx20sx2g</t>
  </si>
  <si>
    <t>9312631841688</t>
  </si>
  <si>
    <t>DILMAH t-SERIES TN Ceylan Mandarine 6 Btsx20sx2g</t>
  </si>
  <si>
    <t>9312631841695</t>
  </si>
  <si>
    <t>DILMAH t-SERIES Inf. Camomille 6 Btsx20sx2g</t>
  </si>
  <si>
    <t>9312631841701</t>
  </si>
  <si>
    <t>DILMAH t-SERIES TV Ceylan Young Hyson 6Btsx20sx2g</t>
  </si>
  <si>
    <t>9312631842036</t>
  </si>
  <si>
    <t>DILMAH t-SERIES TN de Ceylan Rose Vanille 6Btsx20sx2g</t>
  </si>
  <si>
    <t>9312631842043</t>
  </si>
  <si>
    <t>DILMAH t-SERIES TV Chine Jasmin 6Btsx20sx2g</t>
  </si>
  <si>
    <t>9312631842050</t>
  </si>
  <si>
    <t>DILMAH t-SERIES Inf. Menthe Poiv. 6Btsx20sx2g</t>
  </si>
  <si>
    <t>DILMAH t-SERIES TN Ceylan Prince of Kandy 6 Btsx20sx2g</t>
  </si>
  <si>
    <t>DILMAH t-SERIES TN Ceylan Brilliant Breakfast 6Btsx20sx2g</t>
  </si>
  <si>
    <t>9312631848724</t>
  </si>
  <si>
    <t>DILMAH t-SERIES TN Ceylan Myrtille Grenade 6x100g</t>
  </si>
  <si>
    <t>DILMAH t-SERIES TN Ceylan Litchi Rose Am. 6x100g</t>
  </si>
  <si>
    <t>DILMAH t-SERIES TN de Ceylan Pêche 6x100g</t>
  </si>
  <si>
    <t>DILMAH t-SERIES TV Ceylan Young Hyson 4Rx50sXLx2g</t>
  </si>
  <si>
    <t>9312631862577</t>
  </si>
  <si>
    <t>DILMAH t-SERIES TN Ceylan Original Earl Grey 4Rx50sXLx2g</t>
  </si>
  <si>
    <t>9312631862584</t>
  </si>
  <si>
    <t>DILMAH t-SERIES TN Suprême Ceylan 4Rx50sXLx2g</t>
  </si>
  <si>
    <t>9312631862607</t>
  </si>
  <si>
    <t>DILMAH t-SERIES TN Ceylan Brilliant Breakfast 4Rx50SXLx2g</t>
  </si>
  <si>
    <t>9312631862720</t>
  </si>
  <si>
    <t>DILMAH t-SERIES TN d'Inde Darjeeling 6Btsx100g</t>
  </si>
  <si>
    <t>DILMAH t-SERIES TV Chine Sencha extra special 6x95g</t>
  </si>
  <si>
    <t>DILMAH t-SERIES TN de Chine Pu-Erh N°1 6Btsx100g</t>
  </si>
  <si>
    <t>DILMAH t-SERIES TSF Ceylan Oolong 6Btsx100g</t>
  </si>
  <si>
    <t>DILMAH t-SERIES TN Chine Keemun 6Btsx100g</t>
  </si>
  <si>
    <t>DILMAH t-SERIES TN d'Inde Région d'Assam 6x100g</t>
  </si>
  <si>
    <t>DILMAH t-SERIES TB de Ceylan Silver Tips 6Btsx40g</t>
  </si>
  <si>
    <t>DILMAH t-SERIES TN d'Inde Darjeeling 6Btsx20sx2g</t>
  </si>
  <si>
    <t>DILMAH t-Series TV Chine Sencha Extra Special 6BCx20sx2g</t>
  </si>
  <si>
    <t>9312631842074</t>
  </si>
  <si>
    <t>DILMAH t-SERIES TV Chine Sencha Citron. Menthe 6x85g</t>
  </si>
  <si>
    <t>DILMAH t-SERIES SHR TV de Ceylan Young Hyson 10x100g</t>
  </si>
  <si>
    <t>DILMAH t-SERIES SHR TN Brilliant Breakfast 12x100g</t>
  </si>
  <si>
    <t>DILMAH t-SERIES TN de Ceylan Mangue Fraise 6x100g</t>
  </si>
  <si>
    <t>DILMAH t-SERIES INF Menthe Poivrée 4Rx30sx2g</t>
  </si>
  <si>
    <t>9312631862539</t>
  </si>
  <si>
    <t>DILMAH t-SERIES INF Camomille 4Rx30sx2g</t>
  </si>
  <si>
    <t>9312631862546</t>
  </si>
  <si>
    <t>DILMAH t-SERIES TN Ceylan Rose Vanille 4Rx50sXLx2g</t>
  </si>
  <si>
    <t>9312631862645</t>
  </si>
  <si>
    <t>DILMAH t-SERIES TV Ceylan Menthe Poivrée 4Rx50sx2g</t>
  </si>
  <si>
    <t>9312631862492</t>
  </si>
  <si>
    <t>DILMAH t-SERIES Inf. Hibiscus Églantier 4Rx30sx2g</t>
  </si>
  <si>
    <t>9312631862553</t>
  </si>
  <si>
    <t>DILMAH t-SERIES TN Nuwara Eliya Pekoe 4Rx50sXLx2g</t>
  </si>
  <si>
    <t>DILMAH t-SERIES TV Chine Jasmin 4Rx50sXLx2g</t>
  </si>
  <si>
    <t>9312631862614</t>
  </si>
  <si>
    <t>DILMAH t-SERIES TN Ceylan Myrtille Grenade 4Rx50sx2g</t>
  </si>
  <si>
    <t>9312631862676</t>
  </si>
  <si>
    <t>DILMAH t-SERIES TN Ceylan Litchi Rose Am. 4Rx50sXLx2g</t>
  </si>
  <si>
    <t>9312631862683</t>
  </si>
  <si>
    <t>DILMAH t-SERIES TN Ceylan Mangue Fraise 4Rx50sXLx2g</t>
  </si>
  <si>
    <t>9312631862690</t>
  </si>
  <si>
    <t>DILMAH t-SERIES TN de Ceylan Pêche 4Rx50sXLx2g</t>
  </si>
  <si>
    <t>9312631862706</t>
  </si>
  <si>
    <t>DILMAH t-SERIES TN Ceylan Amande 4Rx50sXLx2g</t>
  </si>
  <si>
    <t>9312631862713</t>
  </si>
  <si>
    <t>DILMAH t-SERIES Infusion Pomme Cannelle Orange 4Rx40sXLx2g</t>
  </si>
  <si>
    <t>9312631862751</t>
  </si>
  <si>
    <t>DILMAH t-SERIES TN Fumé Lapsang Souchong 6Btsx20sx2g</t>
  </si>
  <si>
    <t>9312631842067</t>
  </si>
  <si>
    <t>DILMAH t-SERIES TSF Chine Oolong Tie guan Yin 6x100g</t>
  </si>
  <si>
    <t>DILMAH t-SERIES TN Région Darjeeling 4Rx50sXLx2g</t>
  </si>
  <si>
    <t>9312631862621</t>
  </si>
  <si>
    <t>DILMAH t-SERIES TV Chine Sencha Citron.Ment. 4Rx50sx2g</t>
  </si>
  <si>
    <t>DILMAH t-SERIES TV Chine Sencha Extra Special 4Rx50sx2g</t>
  </si>
  <si>
    <t>9312631862515</t>
  </si>
  <si>
    <t>DILMAH t-SERIES TSF Oolong Tie guan Yin 4Rx50sx2g</t>
  </si>
  <si>
    <t>9312631862522</t>
  </si>
  <si>
    <t>DILMAH t-SERIES TB Ceylan silver Tips 4Rx30sx2g</t>
  </si>
  <si>
    <t>9312631862591</t>
  </si>
  <si>
    <t>DILMAH t-SERIES TN Fumé Ceylan Souchong 6Btsx20sx2g</t>
  </si>
  <si>
    <t>DILMAH t-SERIES INF Rooibos 4Rx50sx2g</t>
  </si>
  <si>
    <t>DILMAH Thé vert Bio de Chine aux épices de Ceylan 6x20sx2g FR-BIO-09</t>
  </si>
  <si>
    <t>9312631156744</t>
  </si>
  <si>
    <t>DILMAH t-SERIES Inf. Rooibos 6Btsx20sx2g</t>
  </si>
  <si>
    <t>DILMAH Thé noir bio Ceylan arôme naturel caramel &amp; gingembre 6x20sx2g FR-BIO-09</t>
  </si>
  <si>
    <t>9312631158243</t>
  </si>
  <si>
    <t>DIE RAUCHEREI Coeur Saumon Fume Nori 10x +/- 500g</t>
  </si>
  <si>
    <t>3535572000013</t>
  </si>
  <si>
    <t>DIE RAUCHEREI</t>
  </si>
  <si>
    <t>DIE RAUCHEREI Marlin Fumé à Froid 12 x +/-300g</t>
  </si>
  <si>
    <t>3535572002604</t>
  </si>
  <si>
    <t>DIE RAUCHEREI Thon Pastrami 12x +/-500g</t>
  </si>
  <si>
    <t>3535572005216</t>
  </si>
  <si>
    <t>DIE RAUCHEREI Thon Sésame noir et blanc 12x +/- 500g</t>
  </si>
  <si>
    <t>3535572005247</t>
  </si>
  <si>
    <t>ENRICO Peppadew Piquante Rouge 6x3kg</t>
  </si>
  <si>
    <t>6007788002800</t>
  </si>
  <si>
    <t>ENRICO</t>
  </si>
  <si>
    <t>SKYFOOD Brochettes de poulet Saté 6 btes x 50 pcs x 30g</t>
  </si>
  <si>
    <t>5060037670046</t>
  </si>
  <si>
    <t>SKYFOOD</t>
  </si>
  <si>
    <t>SKYFOOD Brochettes de poulet Soja 6 btes x 50 pcs x 30g</t>
  </si>
  <si>
    <t>5060037670060</t>
  </si>
  <si>
    <t>SKYFOOD Brochettes de poulet Hot Chili 6 btes x 50 pcs x 30g</t>
  </si>
  <si>
    <t>5060037670053</t>
  </si>
  <si>
    <t>FROM A COEUR Mini-Involtini 1kg</t>
  </si>
  <si>
    <t>3760064260754</t>
  </si>
  <si>
    <t>FROM A COEUR</t>
  </si>
  <si>
    <t>GYOZAS LEGUME POULET 10 btes x 30 pcs x 20g</t>
  </si>
  <si>
    <t>3 662676 000349</t>
  </si>
  <si>
    <t>FOODEX</t>
  </si>
  <si>
    <t>GROSSMANN Salade Finlandaise 1,5kg</t>
  </si>
  <si>
    <t>4011351010316</t>
  </si>
  <si>
    <t>GROSSMANN</t>
  </si>
  <si>
    <t>GROSSMANN Harengs à l'Aneth 1,5kg</t>
  </si>
  <si>
    <t>4011351010613</t>
  </si>
  <si>
    <t>GROSSMANN Harengs à l'Hambourgeoise 1,5kg</t>
  </si>
  <si>
    <t>4011351010712</t>
  </si>
  <si>
    <t>GROSSMANN Cocktail de Crevettes à la Mandarine 1,5kg</t>
  </si>
  <si>
    <t>4011351011214</t>
  </si>
  <si>
    <t>GROSSMANN Gambas à l'Ail Frais 1,5kg</t>
  </si>
  <si>
    <t>4011351012617</t>
  </si>
  <si>
    <t>GROSSMANN Gambas à l'Aïoli 1,5kg</t>
  </si>
  <si>
    <t>4011351012716</t>
  </si>
  <si>
    <t>GROSSMANN Gambas à l'Aneth 1,5kg</t>
  </si>
  <si>
    <t>4011351014116</t>
  </si>
  <si>
    <t>GROSSMANN Ecrevisses Sauce Cocktail Bahamas 1,5kg</t>
  </si>
  <si>
    <t>4011351015014</t>
  </si>
  <si>
    <t>GROSSMANN Harengs au Curry 1,5kg</t>
  </si>
  <si>
    <t>4011351017117</t>
  </si>
  <si>
    <t>GROSSMANN Ecrevisses à l'Americaine 1,5kg</t>
  </si>
  <si>
    <t>4011351019913</t>
  </si>
  <si>
    <t>GROSSMANN Salade Western 1,5kg</t>
  </si>
  <si>
    <t>4011351021114</t>
  </si>
  <si>
    <t>GROSSMANN Salade de Concombres 1,5kg</t>
  </si>
  <si>
    <t>4011351021312</t>
  </si>
  <si>
    <t>GROSSMANN Salade dasperges a la hollandaise 1,5kg</t>
  </si>
  <si>
    <t>4011351022104</t>
  </si>
  <si>
    <t>GROSSMANN Salade Fermiere 1,5kg</t>
  </si>
  <si>
    <t>4011351022616</t>
  </si>
  <si>
    <t>GROSSMANN Printaniere de Carottes 1,5kg</t>
  </si>
  <si>
    <t>4011351024818</t>
  </si>
  <si>
    <t>GROSSMANN Salade Crétoise 1,5kg</t>
  </si>
  <si>
    <t>4011351025310</t>
  </si>
  <si>
    <t>GROSSMANN Céréale au Potiron et ses Graines Croquantes 1,5kg</t>
  </si>
  <si>
    <t>4006495029614</t>
  </si>
  <si>
    <t>GROSSMANN Salade Napolitaine Tricolore 1,5kg</t>
  </si>
  <si>
    <t>4006495029713</t>
  </si>
  <si>
    <t>GROSSMANN Salade de Volaille aux Asperges 1,5kg</t>
  </si>
  <si>
    <t>4011351030413</t>
  </si>
  <si>
    <t>GROSSMANN Salade Forestiere 1,5kg</t>
  </si>
  <si>
    <t>4011351040719</t>
  </si>
  <si>
    <t>GROSSMANN Salade New Yorkaise 1,5kg</t>
  </si>
  <si>
    <t>4011351040917</t>
  </si>
  <si>
    <t>GROSSMANN Salade Bergère 1,5kg</t>
  </si>
  <si>
    <t>4011351041211</t>
  </si>
  <si>
    <t>GROSSMANN Salade Quatre Saisons 1,5kg</t>
  </si>
  <si>
    <t>4011351042218</t>
  </si>
  <si>
    <t>GROSSMANN Festival de Legumes 1,5kg</t>
  </si>
  <si>
    <t>4011351045011</t>
  </si>
  <si>
    <t>GROSSMANN Salade de PdT au Lard 3kg</t>
  </si>
  <si>
    <t>4011351050428</t>
  </si>
  <si>
    <t>GROSSMANN Tzatziki 1,5kg</t>
  </si>
  <si>
    <t>4011351060816</t>
  </si>
  <si>
    <t>GROSSMANN Fromage Blanc Crémeux Mandarines 1,5kg</t>
  </si>
  <si>
    <t>4011351061219</t>
  </si>
  <si>
    <t>GROSSMANN Tartare de Matjes 1,5kg</t>
  </si>
  <si>
    <t>4006495110312</t>
  </si>
  <si>
    <t>GROSSMANN Salade Boulghour aux Légumes 1kg</t>
  </si>
  <si>
    <t>4006495119452</t>
  </si>
  <si>
    <t>GROSSMANN Salade de Tortellini 1kg</t>
  </si>
  <si>
    <t>4006495125859</t>
  </si>
  <si>
    <t>GROSSMANN Gambas à l'indienne 1,5kg</t>
  </si>
  <si>
    <t>4006495167613</t>
  </si>
  <si>
    <t>GROSSMANN Gambas sauce cocktail 1,5kg</t>
  </si>
  <si>
    <t>4006495167712</t>
  </si>
  <si>
    <t>GROSSMANN Rillettes de Thon 1,5kg</t>
  </si>
  <si>
    <t>4011351300011</t>
  </si>
  <si>
    <t>GROSSMANN Garniture Ananas-Pommes 1,5kg</t>
  </si>
  <si>
    <t>4011351300110</t>
  </si>
  <si>
    <t>GROSSMANN Garniture Fromage/Herbe 1,5kg</t>
  </si>
  <si>
    <t>4011351300516</t>
  </si>
  <si>
    <t>GROSSMANN Garniture au Peppadew Tm 1,5kg</t>
  </si>
  <si>
    <t>4011351300615</t>
  </si>
  <si>
    <t>GROSSMANN Garniture à L'Ail des Ours 1,5kg</t>
  </si>
  <si>
    <t>4011351300813</t>
  </si>
  <si>
    <t>GROSSMANN Garniture Poulet Tikka 1,5kg</t>
  </si>
  <si>
    <t>4011351303418</t>
  </si>
  <si>
    <t>GROSSMANN Garniture Toscana 1,5kg</t>
  </si>
  <si>
    <t>4011351303616</t>
  </si>
  <si>
    <t>GROSSMANN Filets Scandinaves aux Amandes 1,5kg</t>
  </si>
  <si>
    <t>4006495300508</t>
  </si>
  <si>
    <t>GROSSMANN Harengs Bismarck 3kg</t>
  </si>
  <si>
    <t>4006495301505</t>
  </si>
  <si>
    <t>GROSSMANN Harengs à la Suedoise 2kg</t>
  </si>
  <si>
    <t>4006495303509</t>
  </si>
  <si>
    <t>GROSSMANN Rollmops aux Cornichons 700g</t>
  </si>
  <si>
    <t>4006495303905</t>
  </si>
  <si>
    <t>GROSSMANN Filets de Matjes Entiers 2kg net</t>
  </si>
  <si>
    <t>4006495310507</t>
  </si>
  <si>
    <t>GROSSMANN Cocktail d'Olives Vertes et Noires 1,5kg</t>
  </si>
  <si>
    <t>4011351910814</t>
  </si>
  <si>
    <t>GROSSMANN Champignons Farcis Fromage Thym 1,5kg</t>
  </si>
  <si>
    <t>4011351911217</t>
  </si>
  <si>
    <t>GROSSMANN Piments Verts Farcis au Fromage1,5kg</t>
  </si>
  <si>
    <t>4011351911613</t>
  </si>
  <si>
    <t>GROSSMANN Petits Poivrons Rouges Fromage 1,5kg</t>
  </si>
  <si>
    <t>4011351911910</t>
  </si>
  <si>
    <t>GROSSMANN Olives Vertes Mammouth Fromage 1,5kg</t>
  </si>
  <si>
    <t>4011351912016</t>
  </si>
  <si>
    <t>GROSSMANN Peppadew Tm Piquante Fromage 1,5kg</t>
  </si>
  <si>
    <t>4011351916113</t>
  </si>
  <si>
    <t>GROSSMANN Tomates Sechées 1,35kg</t>
  </si>
  <si>
    <t>4011351916656</t>
  </si>
  <si>
    <t>GROSSMANN Courgettes Grillées 1,35kg</t>
  </si>
  <si>
    <t>4011351916854</t>
  </si>
  <si>
    <t>GROSSMANN Aubergines Grillées 1,35kg</t>
  </si>
  <si>
    <t>4011351916953</t>
  </si>
  <si>
    <t>GROSSMANN Poivrons Grillés 1,35kg</t>
  </si>
  <si>
    <t>4011351917059</t>
  </si>
  <si>
    <t>GROSSMANN Champignons Grillés 1,35kg</t>
  </si>
  <si>
    <t>4011351917158</t>
  </si>
  <si>
    <t>GROSSMANN Olives Vertes Farcies aux Amandes 1kg</t>
  </si>
  <si>
    <t>4011351918513</t>
  </si>
  <si>
    <t>GROSSMANN Olives Noires Dénoyautées au Pesto 1kg</t>
  </si>
  <si>
    <t>GROSSMANN Feuilles Vigne Farcies au Riz 1,5kg</t>
  </si>
  <si>
    <t>4011351939518</t>
  </si>
  <si>
    <t>GROSSMANN Petits Poivrons Oranges Fromage 1,5kg</t>
  </si>
  <si>
    <t>4006495941510</t>
  </si>
  <si>
    <t>GROSSMANN Olives Norcellara del Belice 1kg</t>
  </si>
  <si>
    <t>4006495942654</t>
  </si>
  <si>
    <t>GROSSMANN Sweety Drop Mix 1kg</t>
  </si>
  <si>
    <t>4006495942753</t>
  </si>
  <si>
    <t>GOTAN Purée Piments Sambal Oelek 6x1000g</t>
  </si>
  <si>
    <t>8710605010589</t>
  </si>
  <si>
    <t>GOTAN</t>
  </si>
  <si>
    <t>GOTAN Asian Naturals Sauce Nuoc Mam 6x145mL</t>
  </si>
  <si>
    <t>8710605018684</t>
  </si>
  <si>
    <t>verre 65%, bouchon 42%</t>
  </si>
  <si>
    <t>GOTAN Asian Naturals Sauce d’huître 6x140mL</t>
  </si>
  <si>
    <t>8710605018714</t>
  </si>
  <si>
    <t>GOTAN Asian Naturals Lemongrass 6x1L</t>
  </si>
  <si>
    <t>8710605020106</t>
  </si>
  <si>
    <t>GOTAN Asian Naturals Aigre-Douce 6x1L</t>
  </si>
  <si>
    <t>8710605020502</t>
  </si>
  <si>
    <t>GOTAN Asian Naturals Chilli-Ail 6x1L</t>
  </si>
  <si>
    <t>8710605020519</t>
  </si>
  <si>
    <t>GOTAN Asian Naturals Curry Doux 6x1L</t>
  </si>
  <si>
    <t>8710605020526</t>
  </si>
  <si>
    <t>GOTAN Asian Naturals Soja-Sésame 6x1L</t>
  </si>
  <si>
    <t>8710605020533</t>
  </si>
  <si>
    <t>GOTAN Asian Naturals Teriyaki 6x1L</t>
  </si>
  <si>
    <t>8710605020540</t>
  </si>
  <si>
    <t>GOTAN Asian Naturals Pad Thai 6x1L</t>
  </si>
  <si>
    <t>8710605020656</t>
  </si>
  <si>
    <t>GOTAN Sauce Chilli Douce 6x1L</t>
  </si>
  <si>
    <t>8710605020724</t>
  </si>
  <si>
    <t>GOTAN Sauce Sriracha 6x1L</t>
  </si>
  <si>
    <t>8710605020755</t>
  </si>
  <si>
    <t>GOTAN Sauce Chili Epicée 6x270ml</t>
  </si>
  <si>
    <t>8710605020908</t>
  </si>
  <si>
    <t>GO-TAN Assaisonnement Sriracha Lime 6x1L</t>
  </si>
  <si>
    <t>8710605021141</t>
  </si>
  <si>
    <t>GO-TAN Assaisonnement Thaï Style 6x1L</t>
  </si>
  <si>
    <t>8710605021158</t>
  </si>
  <si>
    <t>GOTAN Sauce Smokey Sriracha 6x1L</t>
  </si>
  <si>
    <t>8710605021318</t>
  </si>
  <si>
    <t>GOTAN Huile de Sésame 6x250mL</t>
  </si>
  <si>
    <t>8710605026030</t>
  </si>
  <si>
    <t>verre 65%</t>
  </si>
  <si>
    <t>GOTAN Asian Naturals Curry Doux 6x240mL</t>
  </si>
  <si>
    <t>8710605026528</t>
  </si>
  <si>
    <t>Verre 65% - Bouchon 42%</t>
  </si>
  <si>
    <t>GOTAN Huile Aromatisée pour Wok 6x250mL</t>
  </si>
  <si>
    <t>8710605026559</t>
  </si>
  <si>
    <t>GOTAN Asian Naturals Chilli-Ail 6x240mL</t>
  </si>
  <si>
    <t>GOTAN Asian Naturals Aigre-Douce 6x240mL</t>
  </si>
  <si>
    <t>8710605026634</t>
  </si>
  <si>
    <t>8710605026627</t>
  </si>
  <si>
    <t>GOTAN Asian Naturals Soja-Sésame 6x240mL</t>
  </si>
  <si>
    <t>8710605026610</t>
  </si>
  <si>
    <t>GOTAN Asian Naturals Teriyaki 6x240mL</t>
  </si>
  <si>
    <t>8710605026542</t>
  </si>
  <si>
    <t>8710605027013</t>
  </si>
  <si>
    <t>GOTAN Asian Naturals Curry Rouge 6x240mL</t>
  </si>
  <si>
    <t>GOTAN Nouilles aux oeufs nids 8X250G</t>
  </si>
  <si>
    <t>8710605028430</t>
  </si>
  <si>
    <t>GOTAN Ramen 10X250G</t>
  </si>
  <si>
    <t>8710605028447</t>
  </si>
  <si>
    <t>GOTAN Udon 10X250G</t>
  </si>
  <si>
    <t>8710605028485</t>
  </si>
  <si>
    <t>GOTAN Nouilles de blé nids 8X250G</t>
  </si>
  <si>
    <t>8710605028492</t>
  </si>
  <si>
    <t>GOTAN Nouilles Wok Nid FR-BIO-09 8x250g</t>
  </si>
  <si>
    <t>8710605028645</t>
  </si>
  <si>
    <t>GOTAN Mie Blé Complet FR-BIO-09 8x250g</t>
  </si>
  <si>
    <t>8710605028652</t>
  </si>
  <si>
    <t>GOTAN Sauce Sriracha Mayo 6x215mL</t>
  </si>
  <si>
    <t>8710605030044</t>
  </si>
  <si>
    <t>GOTAN Sauce Sriracha Chilli Hot 6x215mL</t>
  </si>
  <si>
    <t>8710605030051</t>
  </si>
  <si>
    <t>GOTAN Sauce Sriracha Ketchup 6x215ml</t>
  </si>
  <si>
    <t>GOTAN - Sauce Sriracha Ketchup 6 x 500 ml</t>
  </si>
  <si>
    <t>GOTAN - Sauce Sriracha Mayo 6x500mL</t>
  </si>
  <si>
    <t>GOTAN - Sauce Sriracha 6 x 500 ml</t>
  </si>
  <si>
    <t>GOTAN Sauce Smokey Sriracha 6x215mL</t>
  </si>
  <si>
    <t>8710605030235</t>
  </si>
  <si>
    <t>GOTAN Sauce Chili Sucrée 6x270ml</t>
  </si>
  <si>
    <t>8710605030457</t>
  </si>
  <si>
    <t>GOTAN Sauce extra hot sweet chili 6x270 ml</t>
  </si>
  <si>
    <t>GOTAN Oignons Frits 12x100g</t>
  </si>
  <si>
    <t>8710605030938</t>
  </si>
  <si>
    <t>GOTAN Krupuk Chips de Crevettes 20x50g</t>
  </si>
  <si>
    <t>8710605046007</t>
  </si>
  <si>
    <t>GOTAN Mie - Nouilles de Blé 12x250g</t>
  </si>
  <si>
    <t>GOTAN Mie - Nouilles de Blé 24x250g</t>
  </si>
  <si>
    <t>8710605091984</t>
  </si>
  <si>
    <t>GOTAN Soe-Oen Vermicelles de Haricot Mungo 18X100g</t>
  </si>
  <si>
    <t>8710605092035</t>
  </si>
  <si>
    <t>GOTAN Miehoen - Nouilles de Riz 12x250g</t>
  </si>
  <si>
    <t>8710605092011</t>
  </si>
  <si>
    <t>GOTAN Pad Thai 12x250g</t>
  </si>
  <si>
    <t>8710605092073</t>
  </si>
  <si>
    <t>GOTAN Nouilles aux oeufs FR-BIO-09 6x250g</t>
  </si>
  <si>
    <t>8710605092325</t>
  </si>
  <si>
    <t>GOTAN Purée de Gingembre 6x100g</t>
  </si>
  <si>
    <t>8710605092516</t>
  </si>
  <si>
    <t>GOTAN Lait de Coco 18% MG Briq. 12x250mL</t>
  </si>
  <si>
    <t>8710605096170</t>
  </si>
  <si>
    <t>HIKARI MISO Pâte Aka Miso 8x300g</t>
  </si>
  <si>
    <t>4902663010180</t>
  </si>
  <si>
    <t>HIKARI MISO</t>
  </si>
  <si>
    <t>HIKARI MISO Soupe Miso Algues Wakame 12x57,9g</t>
  </si>
  <si>
    <t>4902663010197</t>
  </si>
  <si>
    <t>HIKARI MISO Soupe Miso Oignons Naganegi 12x58,2g</t>
  </si>
  <si>
    <t>4902663010203</t>
  </si>
  <si>
    <t>HIKARI MISO Soupe Miso Wakame Shiitake 12x59,4g</t>
  </si>
  <si>
    <t>4902663012467</t>
  </si>
  <si>
    <t>HIKARI MISO Soupe Miso Kanten Légumes Okura 12x27g</t>
  </si>
  <si>
    <t>4902663012580</t>
  </si>
  <si>
    <t>HIKARI MISO Soupe Miso Kanten Sésame Epicé Tantan 12x34,2g</t>
  </si>
  <si>
    <t>4902663012603</t>
  </si>
  <si>
    <t>HIKARI MISO Pâte miso x20 dosettes</t>
  </si>
  <si>
    <t>4902663018612</t>
  </si>
  <si>
    <t>HIKARI MISO Minute Saikyo Miso 8x150g</t>
  </si>
  <si>
    <t>4902663014676</t>
  </si>
  <si>
    <t>HIKARI MISO Soupe Miso Kanten Aubergines Algues Nasu Wakame 12x19.6g</t>
  </si>
  <si>
    <t>4902663014010</t>
  </si>
  <si>
    <t>HIKARI MISO Soupe Miso Tofu Chili, gingembre, coriandre 12x59.4g</t>
  </si>
  <si>
    <t>4902663014003</t>
  </si>
  <si>
    <t>HIKARI MISO Pâte Miso rouge 10x1kg</t>
  </si>
  <si>
    <t>4902663018551</t>
  </si>
  <si>
    <t>HIKARI MISO Minute Aka Miso 8x150g</t>
  </si>
  <si>
    <t>4902663014331</t>
  </si>
  <si>
    <t>KIKKOMAN Sauce Soja Carafe 12x150mL</t>
  </si>
  <si>
    <t>8715035110106</t>
  </si>
  <si>
    <t>KIKKOMAN</t>
  </si>
  <si>
    <t>KIKKOMAN Sauce Soja 12x150mL</t>
  </si>
  <si>
    <t>8715035110205</t>
  </si>
  <si>
    <t>KIKKOMAN Sauce Soja 12x250mL</t>
  </si>
  <si>
    <t>8715035110304</t>
  </si>
  <si>
    <t>KIKKOMAN Sauce Soja PET 12x500mL</t>
  </si>
  <si>
    <t>KIKKOMAN Sauce Soja 4x1,9L</t>
  </si>
  <si>
    <t>8715035110700</t>
  </si>
  <si>
    <t>KIKKOMAN Sauce Soja 6x1L</t>
  </si>
  <si>
    <t>8715035110809</t>
  </si>
  <si>
    <t>KIKKOMAN Sauce Soja Standard 5L</t>
  </si>
  <si>
    <t>8715035111202</t>
  </si>
  <si>
    <t>KIKKOMAN Dosettes Sauce Soja 400x10mL</t>
  </si>
  <si>
    <t>KIKKOMAN Dosettes Sauce Soja 5 sachets 100x8mL</t>
  </si>
  <si>
    <t>8715035123595</t>
  </si>
  <si>
    <t>KIKKOMAN Sauce Soja Carafe TRS 6x150mL</t>
  </si>
  <si>
    <t>8715035130104</t>
  </si>
  <si>
    <t>KIKKOMAN Sauce Soja TRS  6x250mL</t>
  </si>
  <si>
    <t>8715035130302</t>
  </si>
  <si>
    <t>KIKKOMAN Sauce Soja TRS  6x1L</t>
  </si>
  <si>
    <t>KIKKOMAN Sauce Soja Sans Gluten 6x250mL</t>
  </si>
  <si>
    <t>8715035150300</t>
  </si>
  <si>
    <t>KIKKOMAN Sauce Soja Sans Gluten 6x1L</t>
  </si>
  <si>
    <t>8715035150805</t>
  </si>
  <si>
    <t>KIKKOMAN Sauce Teriyaki  6x250mL</t>
  </si>
  <si>
    <t>8715035210301</t>
  </si>
  <si>
    <t>KIKKOMAN Sauce Teriyaki  6x975mL</t>
  </si>
  <si>
    <t>8715035210806</t>
  </si>
  <si>
    <t>KIKKOMAN Sauce Soja Douce 6x250mL</t>
  </si>
  <si>
    <t>8715035220300</t>
  </si>
  <si>
    <t>KIKKOMAN Sauce Wok 6x250mL</t>
  </si>
  <si>
    <t>8715035230309</t>
  </si>
  <si>
    <t>KIKKOMAN Sauce Wok 6x975mL</t>
  </si>
  <si>
    <t>KIKKOMAN Sauce Sushi-Sashimi 6x250mL</t>
  </si>
  <si>
    <t>8715035240308</t>
  </si>
  <si>
    <t>KIKKOMAN Sauce Soja Carafe sucrée 6x150mL</t>
  </si>
  <si>
    <t>8715035250109</t>
  </si>
  <si>
    <t>KIKKOMAN Sauce Soja Sucrée 6x150mL</t>
  </si>
  <si>
    <t>8715035250208</t>
  </si>
  <si>
    <t>KIKKOMAN Sauce Soja Sucrée 6x250mL</t>
  </si>
  <si>
    <t>8715035250307</t>
  </si>
  <si>
    <t>KIKKOMAN Sauce Soja Sucrée 4x1,9L</t>
  </si>
  <si>
    <t>8715035250703</t>
  </si>
  <si>
    <t>KIKKOMAN Sauce Soja Sucrée 6x975mL</t>
  </si>
  <si>
    <t>8715035250802</t>
  </si>
  <si>
    <t>KIKKOMAN Dosettes Sauce Soja Sucrée 400x10ml</t>
  </si>
  <si>
    <t>8715035258105</t>
  </si>
  <si>
    <t>KIKKOMAN Assaisonnement riz à sushi 12x300mL</t>
  </si>
  <si>
    <t>4901515349652</t>
  </si>
  <si>
    <t>KIKKOMAN Sauce Yakitori 6x250mL</t>
  </si>
  <si>
    <t>8715035360303</t>
  </si>
  <si>
    <t>KIKKOMAN Sauce Yakitori 6x975mL</t>
  </si>
  <si>
    <t>8715035360808</t>
  </si>
  <si>
    <t>KIKKOMAN Sauce Poke 6x250mL</t>
  </si>
  <si>
    <t>8715035450301</t>
  </si>
  <si>
    <t>KIKKOMAN Sauce Poke 6x975ml</t>
  </si>
  <si>
    <t>8715035450806</t>
  </si>
  <si>
    <t>KIKKOMAN Sauce Soja BIO 6x1L FR-BIO-09</t>
  </si>
  <si>
    <t>8715035470804</t>
  </si>
  <si>
    <t>KIKKOMAN Sauce Soja FR-BIO-09 6x150mL</t>
  </si>
  <si>
    <t>8715035480209</t>
  </si>
  <si>
    <t>KIKKOMAN Sauce Ponzu 6x150mL</t>
  </si>
  <si>
    <t>8715035520202</t>
  </si>
  <si>
    <t>KIKKOMAN Sauce Ponzu 6x250mL</t>
  </si>
  <si>
    <t>KIKKOMAN Sauce Ponzu 6x1L</t>
  </si>
  <si>
    <t>8715035520806</t>
  </si>
  <si>
    <t>KIKKOMAN Sauce Gyoza 6x1L</t>
  </si>
  <si>
    <t>KIKKOMAN Assaisonnement pour sushi 6x125 ml</t>
  </si>
  <si>
    <t>8715035614000</t>
  </si>
  <si>
    <t>KIKKOMAN Sauce Soja TRS 6x975mL</t>
  </si>
  <si>
    <t>8715035670808</t>
  </si>
  <si>
    <t>KIKKOMAN Dosettes Sauce Soja Sucrée 5x100x8mL</t>
  </si>
  <si>
    <t>8715035800045</t>
  </si>
  <si>
    <t>KIKKOMAN Panko 12x227g</t>
  </si>
  <si>
    <t>8715035809703</t>
  </si>
  <si>
    <t>LA COCINA DE SENEN Feuilles de légumes Mix 10 x 20 sachets</t>
  </si>
  <si>
    <t>8414606782468</t>
  </si>
  <si>
    <t>LA COCINA DE SENEN</t>
  </si>
  <si>
    <t>LA COCINA DE SENEN Feuilles de légumes Pomme de Terre 10 x 20 sachets</t>
  </si>
  <si>
    <t>8414606782499</t>
  </si>
  <si>
    <t>LA COCINA DE SENEN Feuilles de légumes Betteraves 10 x 20 sachets</t>
  </si>
  <si>
    <t>8414606782291</t>
  </si>
  <si>
    <t>LA COCINA DE SENEN Tortilla avec oignon 8 x700g</t>
  </si>
  <si>
    <t>8414606782154</t>
  </si>
  <si>
    <t>LA COCINA DE SENEN Mini Tortilla avec oignon 9 x 360g</t>
  </si>
  <si>
    <t>8437017564140</t>
  </si>
  <si>
    <t>LA COCINA DE SENEN Croquetas jambon ibérique et pain croustillant 18 btes x8 pcs x 25g</t>
  </si>
  <si>
    <t>8414606782413</t>
  </si>
  <si>
    <t>LA COCINA DE SENEN croquetas jambon ibérique pain croustillant 16btesx8pcsx30g</t>
  </si>
  <si>
    <t>8437017564065</t>
  </si>
  <si>
    <t>LA COCINA DE SENEN Mini croquetas jambon ibérique pain croust. 14btesx14pcsx17g</t>
  </si>
  <si>
    <t>8437017564249</t>
  </si>
  <si>
    <t>LA COCINA DE SENEN Croquetas jambon ibérique et pain croustillant four 18 btes x8 pcs x 25g</t>
  </si>
  <si>
    <t>8437017564027</t>
  </si>
  <si>
    <t>LA COCINA DE SENEN croquetas jambon ibérique pain croust. four 16btesx8pcsx25g</t>
  </si>
  <si>
    <t>8437017564058</t>
  </si>
  <si>
    <t>LA COCINA DE SENEN croquetas jambon ibérique pain croust. four 16btes x 8pcs x 25g</t>
  </si>
  <si>
    <t>LA COCINA DE SENEN Mini croquetas bleu et noix 4 btes x 49 pcs x 17g</t>
  </si>
  <si>
    <t>8437017564256</t>
  </si>
  <si>
    <t>LA COCINA DE SENEN Croquetas bleu et noix 16 btes x 8 pcs x 30g</t>
  </si>
  <si>
    <t>8437017564072</t>
  </si>
  <si>
    <t>LA COCINA DE SENEN Croquetas bleu et noix four 16 btes x 8 pcs x 25g</t>
  </si>
  <si>
    <t>8437017564041</t>
  </si>
  <si>
    <t>8437023954102</t>
  </si>
  <si>
    <t>LA COCINA DE SENEN croquetas jambon ibérique pain croustillant 4 btesx24pcsx30g</t>
  </si>
  <si>
    <t>8437023954188</t>
  </si>
  <si>
    <t>LA COCINA DE SENEN Mini croquetas jambon ibérique pain croust. 4btesx42pcsx17g</t>
  </si>
  <si>
    <t>8437023954195</t>
  </si>
  <si>
    <t>LA COCINA DE SENEN croquetas parmesan et stracc de tomate 16 btes x 8 pcs x 30g</t>
  </si>
  <si>
    <t>8437017564089</t>
  </si>
  <si>
    <t>LA COCINA DE SENEN Mini croquetas parmesan stracciatella tomate 14btesx14pcsx17g</t>
  </si>
  <si>
    <t>8437017564263</t>
  </si>
  <si>
    <t>LA COCINA DE SENEN Mini croquetas parmesan stracciatella tomate 4btesx42pcsx17g</t>
  </si>
  <si>
    <t>8437023954225</t>
  </si>
  <si>
    <t>LA COCINA DE SENEN Mini croquetas cabillaud oignons caramélisés 14 X 14 pcs x 17g</t>
  </si>
  <si>
    <t>8437017564270</t>
  </si>
  <si>
    <t>LA COCINA DE SENEN Croquetas cabillaud et oignons caramélisés four 18 btes x 8 pcs x 25 g</t>
  </si>
  <si>
    <t>8437017564003</t>
  </si>
  <si>
    <t>LA COCINA DE SENEN croquetas cabillaud oignons caramélisés four 16btesx8pcsx25g</t>
  </si>
  <si>
    <t>8437017564034</t>
  </si>
  <si>
    <t>LA COCINA DE SENEN Mini croquetas cèpes et pdt 4btesx42pcsx17g</t>
  </si>
  <si>
    <t>8437023954263</t>
  </si>
  <si>
    <t>LA COCINA DE SENEN Croquetas cèpes et pdt 16 btes x 8 pcs x 30g</t>
  </si>
  <si>
    <t>8437017564119</t>
  </si>
  <si>
    <t>LA COCINA DE SENEN Mini croquetas cèpes et pdt 14 btes x 14 pcs x 17g</t>
  </si>
  <si>
    <t>LA COCINA DE SENEN Mini croquetas de Truffe 14 btes x 14 pcs x 17g</t>
  </si>
  <si>
    <t>8437017564331</t>
  </si>
  <si>
    <t>LA COCINA DE SENEN croquetas cabillaud et oignons caramélisés 16 btes x 8 pces x 30g</t>
  </si>
  <si>
    <t>8437023954140</t>
  </si>
  <si>
    <t>LA COCINA DE SENEN croquetas cabillaud et oignons caramélisés 4btesx24pcsx30g</t>
  </si>
  <si>
    <t>8437023954232</t>
  </si>
  <si>
    <t>LA COCINA DE SENEN Mini croquetas bleu et noix 4btesx42pcsx17g</t>
  </si>
  <si>
    <t>8437017564195</t>
  </si>
  <si>
    <t>LA COCINA DE SENEN Pinchos pdt et Bacon 5 btes x 25 pcs x 23g</t>
  </si>
  <si>
    <t>8437017564201</t>
  </si>
  <si>
    <t>LUXURY TAPAS Ravioles de Queue de bœuf et sauce Hoisin 4 btes x 24 pcs x 15g</t>
  </si>
  <si>
    <t>8436597670142</t>
  </si>
  <si>
    <t>LUXURY TAPAS</t>
  </si>
  <si>
    <t>LUXURY TAPAS Ravioles de canard à la sauce chili douce 4 btes x 24 pcs x 15g</t>
  </si>
  <si>
    <t>8436597670852</t>
  </si>
  <si>
    <t>LUXURY TAPAS Ravioles de Queue de boeuf et sauce Hoisin 160x20g</t>
  </si>
  <si>
    <t>8436597671903</t>
  </si>
  <si>
    <t>LUXURY TAPAS Ravioles de Crevettes au curry et agrumes 160 x 20g</t>
  </si>
  <si>
    <t>8436597671897</t>
  </si>
  <si>
    <t>LUXURY TAPAS Ravioles de légumes au lait de tigre 160 x 20g</t>
  </si>
  <si>
    <t>8436597671910</t>
  </si>
  <si>
    <t>LUXURY TAPAS Gua Bao de Crevettes au curry et agrumes 2 btes x 24 pcs x 30g</t>
  </si>
  <si>
    <t>8436597670647</t>
  </si>
  <si>
    <t>LUXURY TAPAS Gua Bao de légumes au lait de tigre 2 btes x 24 pcs x 30g</t>
  </si>
  <si>
    <t>8436597670784</t>
  </si>
  <si>
    <t>LUXURY TAPAS Gua Bao de Queue de bœuf et sauce Hoisin 2 btes x 24 pcs x 30g</t>
  </si>
  <si>
    <t>8436597670197</t>
  </si>
  <si>
    <t>LUXURY TAPAS Gua Bao de Canard à la sauce chili douce 2 btes x 24 pcs x 30g</t>
  </si>
  <si>
    <t>8436597671187</t>
  </si>
  <si>
    <t>LUXURY TAPAS Cremosito de Gaspacho 4 btes x 60 pcs x 11g</t>
  </si>
  <si>
    <t>8436597670203</t>
  </si>
  <si>
    <t>LUXURY TAPAS Cremosito de Guacamole 4 btes x 60 pcs x 11g</t>
  </si>
  <si>
    <t>8436597670777</t>
  </si>
  <si>
    <t>LUXURY TAPAS Cremosito de Houmous 4 btes x 60 pcs x 11g</t>
  </si>
  <si>
    <t>8436597670760</t>
  </si>
  <si>
    <t>LUXURY TAPAS Croustillants Jambon Ibérique From frais brebis 4btesx40pcsx12g</t>
  </si>
  <si>
    <t>8436597670845</t>
  </si>
  <si>
    <t>LUXURY TAPAS Croustillants de Chorizo 4 btes x 40 pcs x 12g</t>
  </si>
  <si>
    <t>8436597670838</t>
  </si>
  <si>
    <t>LUXURY TAPAS Sucette Foie gras Figue 4 btes x 40 pcs x 12g</t>
  </si>
  <si>
    <t>8436597670210</t>
  </si>
  <si>
    <t>LUXURY TAPAS  Sucette au fromage chèvre miel et amandes 4 btes x 40 pcs x 12g</t>
  </si>
  <si>
    <t>8436597670708</t>
  </si>
  <si>
    <t>LUXURY TAPAS  Sucette à la Mangue, tomate et noisettes 4 btes x 40 pcs x 12g</t>
  </si>
  <si>
    <t>8436597670753</t>
  </si>
  <si>
    <t>LUXURY TAPAS Cromesquis de cuisse de caille 2 btes x 50 pcs x 25g</t>
  </si>
  <si>
    <t>8436597670555</t>
  </si>
  <si>
    <t>LUXURY TAPAS Mini croquetas aux cèpes 4 btes x 71 pcs x 14g</t>
  </si>
  <si>
    <t>8436597670661</t>
  </si>
  <si>
    <t>LUXURY TAPAS Mini croquetas de bœuf séché et piquillos 4 btes x 71 pcs x 14g</t>
  </si>
  <si>
    <t>8436597671651</t>
  </si>
  <si>
    <t>LUXURY TAPAS Mini croquetas de queue de bœuf 4 btes x 71 pcs x 14g</t>
  </si>
  <si>
    <t>8436597670395</t>
  </si>
  <si>
    <t>LUXURY TAPAS Mini croquetas de jambon ibérique 4 btes x 71 pcs x 14g</t>
  </si>
  <si>
    <t>8436048904192</t>
  </si>
  <si>
    <t>LUXURY TAPAS Mini croquetas de chipirons encre de seiche 4 btes x 71 pcs x 14g</t>
  </si>
  <si>
    <t>8436597671019</t>
  </si>
  <si>
    <t>LUXURY TAPAS Bolsita de chorizo 4 btes x 48 pcs x 15g</t>
  </si>
  <si>
    <t>8436597670333</t>
  </si>
  <si>
    <t>M&amp;A Macarons Chèvre-Figue-Thym 4 x 1,05kg</t>
  </si>
  <si>
    <t>5407005642238</t>
  </si>
  <si>
    <t>M&amp;A</t>
  </si>
  <si>
    <t>M&amp;A Macarons Salés - Plateaux assortis 4 btes x 70 pcs x 15g</t>
  </si>
  <si>
    <t>5488888031036</t>
  </si>
  <si>
    <t>M&amp;A Assortiment 3 Sucré 4 btes x 70 pcs x 20g</t>
  </si>
  <si>
    <t>5488888084032</t>
  </si>
  <si>
    <t>M&amp;A Assortiment 4 Sucré 4 btes x 70 pcs x 20g</t>
  </si>
  <si>
    <t>5488888084049</t>
  </si>
  <si>
    <t>M&amp;A Macarons Foie Gras-Pommes Caramélisées 4 btes x 70 pcs x 15g</t>
  </si>
  <si>
    <t>5407005640944</t>
  </si>
  <si>
    <t xml:space="preserve">M&amp;A Macarons Salés Truffe/Noisettes 4 x 1,05kg_x000D_
</t>
  </si>
  <si>
    <t>5407005642221</t>
  </si>
  <si>
    <t>M&amp;A Ispahan 3 btes x 15 pcs x 100g</t>
  </si>
  <si>
    <t>5407005641521</t>
  </si>
  <si>
    <t>Mulino Bianco - Raggianti Olio 16 x 230g</t>
  </si>
  <si>
    <t>8076809527569</t>
  </si>
  <si>
    <t>MULINO BIANCO</t>
  </si>
  <si>
    <t>Mulino Bianco - CHICCHE CACAO 10 x 200g</t>
  </si>
  <si>
    <t>8076809545549</t>
  </si>
  <si>
    <t>Mulino Bianco - GRISSINI TORINESI 25 x 125g</t>
  </si>
  <si>
    <t>8076809529631</t>
  </si>
  <si>
    <t>Mulino Bianco - TENEREZZE LIMONE 10 x 200g</t>
  </si>
  <si>
    <t>8076809529969</t>
  </si>
  <si>
    <t>Mulino Bianco - DOLCETTI GEMME 10 x 200g</t>
  </si>
  <si>
    <t>8076809529976</t>
  </si>
  <si>
    <t>Mulino Bianco - PAN DI STELLE 12 x 350g</t>
  </si>
  <si>
    <t>8076809574075</t>
  </si>
  <si>
    <t>Mulino Bianco - SGRANOCCHI INTEGRALI 12 x 200g</t>
  </si>
  <si>
    <t>8076809579544</t>
  </si>
  <si>
    <t>Mulino Bianco - CUOR DI MELA ESTERO 10 x 250g</t>
  </si>
  <si>
    <t>8076809530286</t>
  </si>
  <si>
    <t>Mulino Bianco - PAN DI STELLE CREAM 10 x 380g</t>
  </si>
  <si>
    <t>8076809581301</t>
  </si>
  <si>
    <t>Mulino Bianco - SETTEMBRINI 12 x 300g</t>
  </si>
  <si>
    <t>8076809580694</t>
  </si>
  <si>
    <t>Mulino Bianco - GALLETTI 12 x 350g</t>
  </si>
  <si>
    <t>8076809572873</t>
  </si>
  <si>
    <t>Mulino Bianco - TARALLUCCI 12 x 350g</t>
  </si>
  <si>
    <t>8076809572828</t>
  </si>
  <si>
    <t>Mulino Bianco - NASCONDINI 12 x 330g</t>
  </si>
  <si>
    <t>8076809580618</t>
  </si>
  <si>
    <t>Mulino Bianco - MACINE 12 x 350g</t>
  </si>
  <si>
    <t>8076809572897</t>
  </si>
  <si>
    <t>Mulino Bianco - FETTE DORATE 32 x 315g</t>
  </si>
  <si>
    <t>8076809512060</t>
  </si>
  <si>
    <t>Mulino Bianco - FETTE INTEGRALI 32 x 315g</t>
  </si>
  <si>
    <t>8076809512077</t>
  </si>
  <si>
    <t>MISSION Sauce Salsa FR-BIO-09 12x260G</t>
  </si>
  <si>
    <t>8710637106403</t>
  </si>
  <si>
    <t>MISSION</t>
  </si>
  <si>
    <t>MISSION Wraps Multigrains 10x370g</t>
  </si>
  <si>
    <t>8710637105390</t>
  </si>
  <si>
    <t>MISSION Wraps Blé Nature 10x370g</t>
  </si>
  <si>
    <t>8710637105352</t>
  </si>
  <si>
    <t>MISSION Wraps Epeautre Avoine 10x370g</t>
  </si>
  <si>
    <t>8710637105376</t>
  </si>
  <si>
    <t>MISSION Wraps Blé complet 10x370g</t>
  </si>
  <si>
    <t>8710637105628</t>
  </si>
  <si>
    <t>MISSION Wraps Blé Nature Grillé 12x370g</t>
  </si>
  <si>
    <t>8710637106021</t>
  </si>
  <si>
    <t>MISSION Wraps Quinoa et Chia 10X370g</t>
  </si>
  <si>
    <t>8710637106045</t>
  </si>
  <si>
    <t>MISSION Tacos Maïs et Blé 14x200g</t>
  </si>
  <si>
    <t>8437008915890</t>
  </si>
  <si>
    <t>MISSION Tortilla Chips Salted 10x200g</t>
  </si>
  <si>
    <t>8437007389128</t>
  </si>
  <si>
    <t>MISSION Tortilla Chips Chili 10x200g</t>
  </si>
  <si>
    <t>8437007389838</t>
  </si>
  <si>
    <t>MISSION Tortillas Blé Nature 10x320g</t>
  </si>
  <si>
    <t>8437008915814</t>
  </si>
  <si>
    <t>MISSION sauce fromage 6x300g</t>
  </si>
  <si>
    <t>8710637107127</t>
  </si>
  <si>
    <t>MISSION Mini Wraps 18x150g</t>
  </si>
  <si>
    <t>8422424100722</t>
  </si>
  <si>
    <t>MISSION Wraps XL Blé nature 14x540gr</t>
  </si>
  <si>
    <t>MONARI Vinaigre Balsamique de Modena 1.30 6x250ml</t>
  </si>
  <si>
    <t>8003185011986</t>
  </si>
  <si>
    <t>MONARI</t>
  </si>
  <si>
    <t>20% bouteille</t>
  </si>
  <si>
    <t>MONARI Vinaigre Balsamique de Modena 1.25 6x250ml</t>
  </si>
  <si>
    <t>8003185011962</t>
  </si>
  <si>
    <t>20% bouteille, 30% cerclage inviolabilité</t>
  </si>
  <si>
    <t>MONARI Condiment Balsamique Blanc  6x250ml</t>
  </si>
  <si>
    <t>8003185012006</t>
  </si>
  <si>
    <t>MONARI Vinaigre Balsamique de Modena 1.12 6x250ml</t>
  </si>
  <si>
    <t>8003185011948</t>
  </si>
  <si>
    <t>MONARI Douceur de Vinaigre balsamique  6x215ml</t>
  </si>
  <si>
    <t>8003185012020</t>
  </si>
  <si>
    <t>MALDON Sel classique Maldon 12 x 250G</t>
  </si>
  <si>
    <t>5011428100048</t>
  </si>
  <si>
    <t>MALDON</t>
  </si>
  <si>
    <t>MALDON Sel fumé Maldon 12 x 125g</t>
  </si>
  <si>
    <t>5011428300028</t>
  </si>
  <si>
    <t>MALDON Sel classique 12 x 125G</t>
  </si>
  <si>
    <t>MALDON Sel fumé Maldon 6 x 500g</t>
  </si>
  <si>
    <t>5011428000294</t>
  </si>
  <si>
    <t>MALDON Sel classique Maldon 1.4KG</t>
  </si>
  <si>
    <t>5011428000379</t>
  </si>
  <si>
    <t>MALDON Sel classique 6 x 570g</t>
  </si>
  <si>
    <t>NOBLE HEALTH FOOD Bouchées de Carotte-Couscous  188 pcs de 16g</t>
  </si>
  <si>
    <t>5420025510011</t>
  </si>
  <si>
    <t>NOBLE HEALTH FOOD</t>
  </si>
  <si>
    <t>NOBLE HEALTH FOOD  Bouchées de Menthe-Pois-Quinoa 188 pcs de 16g</t>
  </si>
  <si>
    <t>5420025510103</t>
  </si>
  <si>
    <t>NOBLE HEALTH FOOD Bouchées Betterave Quinoa 188 pcs de 16g</t>
  </si>
  <si>
    <t>5420025511025</t>
  </si>
  <si>
    <t>NOBLE HEALTH FOOD Bouchées Chou-fleur, Boulgour, Curry  188 pcs de 16g</t>
  </si>
  <si>
    <t>5420025511032</t>
  </si>
  <si>
    <t>NOBLE HEALTH FOOD Bouchée croustillante Japonaise 150 pcs de 20g</t>
  </si>
  <si>
    <t>5420025516013</t>
  </si>
  <si>
    <t>NOBLE HEALTH FOOD Bouchée croustillante Belge 150 pcs de 20g</t>
  </si>
  <si>
    <t>5420025516020</t>
  </si>
  <si>
    <t>NOBLE HEALTH FOOD Bouchée croustillante Mexicaine  150 pcs de 20g</t>
  </si>
  <si>
    <t>5420025516037</t>
  </si>
  <si>
    <t>NOBLE HEALTH FOOD Bouchée croustillante Marocaine 150 pcs de 20g</t>
  </si>
  <si>
    <t>5420025516044</t>
  </si>
  <si>
    <t>NOBLE HEALTH FOOD Falafels 1 bte x 176 pcs x 17g</t>
  </si>
  <si>
    <t>5420025551120</t>
  </si>
  <si>
    <t>ORIEN BITES Samosa Curry Legumes 12 btes x 67 pcs x 15g</t>
  </si>
  <si>
    <t>8887290052115</t>
  </si>
  <si>
    <t>ORIEN BITES</t>
  </si>
  <si>
    <t>ORIEN BITES Nems Légumes 12 btes x 67 pcs x 15g</t>
  </si>
  <si>
    <t>8886300760262</t>
  </si>
  <si>
    <t>ORIEN BITES Nems Poulet 12 btes x 50 pcs x 20g</t>
  </si>
  <si>
    <t>8887290059145</t>
  </si>
  <si>
    <t>85-90%</t>
  </si>
  <si>
    <t>ORIEN BITES Aumonieres Poulet Coco Curry Vert 6 btes x 84 pcs x 12g</t>
  </si>
  <si>
    <t>8887290070201</t>
  </si>
  <si>
    <t>ORIEN BITES Yakitori Mix 6 btes x 45 pcs x 15g</t>
  </si>
  <si>
    <t>8887290053242</t>
  </si>
  <si>
    <t>ORIEN BITES Mikado Vegetarien 6 btes x 67 pcs x 15g</t>
  </si>
  <si>
    <t>8887290050227</t>
  </si>
  <si>
    <t>Orien Bites Sushis Selection 6 x 1kg</t>
  </si>
  <si>
    <t>8886300760248</t>
  </si>
  <si>
    <t>Carton 85%</t>
  </si>
  <si>
    <t>ORIEN BITES Gua Bao 6 btes x 50 pcs x 20g</t>
  </si>
  <si>
    <t>8887290970532</t>
  </si>
  <si>
    <t>ORIEN BITES Gua Bao 40G 6 btes x 25 pcs x 40g</t>
  </si>
  <si>
    <t>08887290970549</t>
  </si>
  <si>
    <t>ORIEN BITES Brochettes Crevette Noix de Coco 6 btes x 50 pcs x 20g</t>
  </si>
  <si>
    <t>8887290052306</t>
  </si>
  <si>
    <t>carton 30%</t>
  </si>
  <si>
    <t>ORIEN BITES Yakitori Poulet Thaï 6 btes x 67 pcs x 15g</t>
  </si>
  <si>
    <t>8887290053068</t>
  </si>
  <si>
    <t>ORIEN BITES Yakitori Poulet à la Japonaise 6 btes x 67 pcs x 15g</t>
  </si>
  <si>
    <t>8887290053020</t>
  </si>
  <si>
    <t>ORIEN BITES Yakitori Poulet Tandoori 6 btes x 50 pcs x 20g</t>
  </si>
  <si>
    <t>8887290053150</t>
  </si>
  <si>
    <t>ORIEN BITES Nems Poulet Hawaien 6 btes x 100 pcs x 20g</t>
  </si>
  <si>
    <t>8887290059152</t>
  </si>
  <si>
    <t>ORIEN BITES Mikado Poulet 6 btes x 50 pcs x 20g</t>
  </si>
  <si>
    <t>8887290070102</t>
  </si>
  <si>
    <t>ORIEN BITES Nems Canard 6 btes x 50 pcs x 20g</t>
  </si>
  <si>
    <t>8887290059138</t>
  </si>
  <si>
    <t>OYAKATA Nouilles sautées Yakisoba Poulet Teriyaki 8x96g INTL</t>
  </si>
  <si>
    <t>5901384503642</t>
  </si>
  <si>
    <t>OYAKATA</t>
  </si>
  <si>
    <t>OYAKATA Nouilles sautées Yakisoba Soja Classique 8x93g</t>
  </si>
  <si>
    <t>5901384506575</t>
  </si>
  <si>
    <t>OYAKATA Nouilles sautées Yakisoba Poulet Teriyaki 8x96g</t>
  </si>
  <si>
    <t>5901384506582</t>
  </si>
  <si>
    <t>OYAKATA Nouilles sautées Yakisoba Bœuf Wasabi 8x93g</t>
  </si>
  <si>
    <t>5901384506605</t>
  </si>
  <si>
    <t>OYAKATA Nouilles sautées Yakisoba Curry Japonais 8x90g</t>
  </si>
  <si>
    <t>5901384506599</t>
  </si>
  <si>
    <t>OYAKATA Nouilles sautées Yakisoba Barbecue Coréen 8x93g</t>
  </si>
  <si>
    <t>5901384506612</t>
  </si>
  <si>
    <t>OYAKATA Nouilles sautées Yakisoba Poulet Pad Thai 8x93g</t>
  </si>
  <si>
    <t>5901384506629</t>
  </si>
  <si>
    <t>OYAKATA Ramen Miso et Légumes en cup 8x66g</t>
  </si>
  <si>
    <t>5901384506636</t>
  </si>
  <si>
    <t>OYAKATA Ramen Poulet Shio en cup 8x63g</t>
  </si>
  <si>
    <t>5901384506643</t>
  </si>
  <si>
    <t>OYAKATA Ramen Sauce soja en cup 8x63g</t>
  </si>
  <si>
    <t>5901384506650</t>
  </si>
  <si>
    <t>OYAKATA Ramen Porc Tonkotsu en cup 8x62g</t>
  </si>
  <si>
    <t>5901384506667</t>
  </si>
  <si>
    <t>OYAKATA Ramen Miso et Légumes en sachet 22x89g</t>
  </si>
  <si>
    <t>5901384506674</t>
  </si>
  <si>
    <t>OYAKATA Ramen Poulet Shio en sachet 22x83g</t>
  </si>
  <si>
    <t>5901384506681</t>
  </si>
  <si>
    <t>OYAKATA Ramen Sauce Soja en sachet 22x83g</t>
  </si>
  <si>
    <t>5901384506698</t>
  </si>
  <si>
    <t>OYAKATA Yakisoba Soja Classique en sachet 22x91g</t>
  </si>
  <si>
    <t>OYAKATA Yakisoba Poulet Teriyaki en sachet 22x93g</t>
  </si>
  <si>
    <t>PATAK'S Mini Naans Nature 6x188G</t>
  </si>
  <si>
    <t>5011308701389</t>
  </si>
  <si>
    <t>PATAKS</t>
  </si>
  <si>
    <t>PATAKS Mini Naans Nature 6x240g</t>
  </si>
  <si>
    <t>5011308301978</t>
  </si>
  <si>
    <t>PATAKS Pâte de Curry Tandoori 6x170g</t>
  </si>
  <si>
    <t>5011308700351</t>
  </si>
  <si>
    <t>pot 40%, couvercle 58%</t>
  </si>
  <si>
    <t>PATAKS Pâte de Curry Doux 6x165g</t>
  </si>
  <si>
    <t>5011308700375</t>
  </si>
  <si>
    <t>PATAKS Pâte de Curry Butter Chicken 6x165g</t>
  </si>
  <si>
    <t>PATAKS Pâte de Curry Tikka Masala 6x165g</t>
  </si>
  <si>
    <t>5011308700917</t>
  </si>
  <si>
    <t>PATAKS Pâte de Curry Korma 6x165g</t>
  </si>
  <si>
    <t>5011308700955</t>
  </si>
  <si>
    <t>PATAKS Pâte de Curry Madras 6x165g</t>
  </si>
  <si>
    <t>5011308700979</t>
  </si>
  <si>
    <t>PATAKS Chutney de Mangue 6x340g</t>
  </si>
  <si>
    <t>0069276120034</t>
  </si>
  <si>
    <t>PATAK’S Pâte de curry Balti 2 x 2.3kg</t>
  </si>
  <si>
    <t>5011308306423</t>
  </si>
  <si>
    <t>PATAK’S Pâte de curry Kashmiri Masala 2 X 2.2kg</t>
  </si>
  <si>
    <t>5011308306430</t>
  </si>
  <si>
    <t>PATAK’S Pâte de curry Tandoori 2 X 2.5kg</t>
  </si>
  <si>
    <t>5011308306447</t>
  </si>
  <si>
    <t>PATAK’S Pâte de curry Tikka 2 X 2.4kg</t>
  </si>
  <si>
    <t>5011308306454</t>
  </si>
  <si>
    <t>PATAK’S Pâte de curry Tikka Masala 2 x 2.3kg</t>
  </si>
  <si>
    <t>5011308306461</t>
  </si>
  <si>
    <t>PATAK’S Pâte de curry Vindaloo  2 x 2.3kg</t>
  </si>
  <si>
    <t>5011308306492</t>
  </si>
  <si>
    <t>PATAK’S Mélange de Pickles 2 x 2.3kg</t>
  </si>
  <si>
    <t>5011308306546</t>
  </si>
  <si>
    <t>PATAK’S Chutney de mangue 2 X 2.9kg</t>
  </si>
  <si>
    <t>5011308306560</t>
  </si>
  <si>
    <t>PATAKS Sauce Tandoori 6x450g</t>
  </si>
  <si>
    <t>5011308303156</t>
  </si>
  <si>
    <t>PATAKS Sauce Coco Cacahuète 6x450g</t>
  </si>
  <si>
    <t>5011308303163</t>
  </si>
  <si>
    <t>PATAKS Sauce Tikka Masala épicée 6x450g</t>
  </si>
  <si>
    <t>5011308303170</t>
  </si>
  <si>
    <t>PATAKS Sauce Tikka Masala 6x450g</t>
  </si>
  <si>
    <t>5011308303187</t>
  </si>
  <si>
    <t>PATAKS Sauce Korma 6x450g</t>
  </si>
  <si>
    <t>5011308303194</t>
  </si>
  <si>
    <t>PATAKS Sauce Butter Chicken 6x450g</t>
  </si>
  <si>
    <t>5011308303200</t>
  </si>
  <si>
    <t>PAVESI Ringo Fam. Cacao 12x330gr</t>
  </si>
  <si>
    <t>8013355999471</t>
  </si>
  <si>
    <t>PAVESI</t>
  </si>
  <si>
    <t>PAVESI Granpavesi Salati 12x250g</t>
  </si>
  <si>
    <t>8013355998542</t>
  </si>
  <si>
    <t>PAVESI Ringo Fam Vaniglia 12x330gr</t>
  </si>
  <si>
    <t>8013355501513</t>
  </si>
  <si>
    <t>PAVESI Ringo Tubo Cacao 12x165gr</t>
  </si>
  <si>
    <t>8013355501537</t>
  </si>
  <si>
    <t>PAVESI Cracker Olive GP 12x280gr</t>
  </si>
  <si>
    <t>8013355500684</t>
  </si>
  <si>
    <t>PAVESI Cracker Pomodoro GP 12x280gr</t>
  </si>
  <si>
    <t>8013355500691</t>
  </si>
  <si>
    <t>PAVESI Cracker sans grains de sel GP 12x250gr</t>
  </si>
  <si>
    <t>8013355500752</t>
  </si>
  <si>
    <t>PAVESI Gocciole Export PAV 12X500G</t>
  </si>
  <si>
    <t>8013355500844</t>
  </si>
  <si>
    <t>PAVESI Pavesini Classic Export 12x200gr</t>
  </si>
  <si>
    <t>8013355500882</t>
  </si>
  <si>
    <t>PAVESI Ringo Tubo Vaniglia 12x165gr</t>
  </si>
  <si>
    <t>8013355999501</t>
  </si>
  <si>
    <t>PAVESI Gran Sfoglie Plain 12x180gr</t>
  </si>
  <si>
    <t>8013355501278</t>
  </si>
  <si>
    <t>PAVESI Gran Sfoglie Olive 12x150gr</t>
  </si>
  <si>
    <t>8013355501285</t>
  </si>
  <si>
    <t>REAL THAI Lait de coco UHT 12x1L</t>
  </si>
  <si>
    <t>8858135000974</t>
  </si>
  <si>
    <t>REAL THAI</t>
  </si>
  <si>
    <t>REAL THAI Lait de coco UHT 12x500ml</t>
  </si>
  <si>
    <t>8858135001322</t>
  </si>
  <si>
    <t>REAL THAI Lait de coco UHT 12x200ml</t>
  </si>
  <si>
    <t>8858135002879</t>
  </si>
  <si>
    <t>REAL THAI Crème de coco UHT 12x200ml</t>
  </si>
  <si>
    <t>8858135003135</t>
  </si>
  <si>
    <t>REAL THAI Crème de coco 12x500ml</t>
  </si>
  <si>
    <t>8858135005023</t>
  </si>
  <si>
    <t>REAL THAI Crème de coco UHT FR-BIO-09 12x200ml</t>
  </si>
  <si>
    <t>8858135005030</t>
  </si>
  <si>
    <t>REAL THAI Lait de coco FR-BIO-09 UHT 12x200ml</t>
  </si>
  <si>
    <t>8858135005047</t>
  </si>
  <si>
    <t>REAL THAI Pâte de curry rouge 6x227g</t>
  </si>
  <si>
    <t>8858135012014</t>
  </si>
  <si>
    <t>65% verre</t>
  </si>
  <si>
    <t>REAL THAI Pâte de curry vert 6x227g</t>
  </si>
  <si>
    <t>8858135012021</t>
  </si>
  <si>
    <t>REAL THAI Pâte de curry jaune 6x227g</t>
  </si>
  <si>
    <t>8858135001384</t>
  </si>
  <si>
    <t>REAL THAI Pâte de curry massaman 6x227g</t>
  </si>
  <si>
    <t>REAL THAI Sauce Pad Thaï 6x180ml</t>
  </si>
  <si>
    <t>8858135042066</t>
  </si>
  <si>
    <t>REAL THAI Vermicelles de riz 6x375g</t>
  </si>
  <si>
    <t>8858135052065</t>
  </si>
  <si>
    <t>REAL THAI Nouilles de riz Pad Thaï 6x375g</t>
  </si>
  <si>
    <t>8858135052089</t>
  </si>
  <si>
    <t>REAL THAI Sauce Peanut Satay 6x170ml</t>
  </si>
  <si>
    <t>S&amp;B FOODS Pâte de Wasabi 2000x5g</t>
  </si>
  <si>
    <t>S&amp;B</t>
  </si>
  <si>
    <t>S&amp;B FOODS Sauce Wasabi 12x170g</t>
  </si>
  <si>
    <t>4901002106553</t>
  </si>
  <si>
    <t>S&amp;B FOODS Golden Curry Mild 12x92g</t>
  </si>
  <si>
    <t>4901002075347</t>
  </si>
  <si>
    <t>S&amp;B FOODS Golden Curry Medium Hot 12x92g</t>
  </si>
  <si>
    <t>4901002075354</t>
  </si>
  <si>
    <t>S&amp;B FOODS Pâte de Wasabi 20x43g</t>
  </si>
  <si>
    <t>4901002168490</t>
  </si>
  <si>
    <t>S&amp;B FOODS Pâte de Yuzu Kosho 20x43g</t>
  </si>
  <si>
    <t>4901002168513</t>
  </si>
  <si>
    <t>S&amp;B FOODS Pâte de Yuzu Nanami 20x43g</t>
  </si>
  <si>
    <t>4901002168520</t>
  </si>
  <si>
    <t>SEAFOOD CONNECTION Salade d'algues Wakame 20x500g</t>
  </si>
  <si>
    <t>8718969329514</t>
  </si>
  <si>
    <t>SEAFOOD CONNECTION</t>
  </si>
  <si>
    <t>AKAFUJI Riz Japonica 6x400g</t>
  </si>
  <si>
    <t>4905671583318</t>
  </si>
  <si>
    <t>AKAFUJI</t>
  </si>
  <si>
    <t>AKAFUJI Riz gourmand express 10x200g</t>
  </si>
  <si>
    <t>4905671971801</t>
  </si>
  <si>
    <t>carton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</si>
</sst>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" fontId="0" fillId="0" borderId="0" xfId="0" applyNumberFormat="1"/>
    <xf numFmtId="9" fontId="0" fillId="0" borderId="0" xfId="0" applyNumberFormat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8" fillId="0" borderId="0" xfId="0" applyFont="1" applyFill="1" applyAlignment="1">
      <alignment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0" formatCode="General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ise Masselin" refreshedDate="45320.418347800929" createdVersion="8" refreshedVersion="8" minRefreshableVersion="3" recordCount="497" xr:uid="{0B089551-1CA3-4600-B29F-BA1FA8BD1299}">
  <cacheSource type="worksheet">
    <worksheetSource ref="A1:H1048576" sheet="Feuil1"/>
  </cacheSource>
  <cacheFields count="16">
    <cacheField name="Code" numFmtId="0">
      <sharedItems containsBlank="1"/>
    </cacheField>
    <cacheField name="Dénomination" numFmtId="0">
      <sharedItems containsBlank="1"/>
    </cacheField>
    <cacheField name="EAN" numFmtId="0">
      <sharedItems containsBlank="1" containsMixedTypes="1" containsNumber="1" containsInteger="1" minValue="4011351937552" maxValue="8437023954171"/>
    </cacheField>
    <cacheField name="Marque" numFmtId="0">
      <sharedItems containsBlank="1"/>
    </cacheField>
    <cacheField name="Recyclabilité" numFmtId="0">
      <sharedItems containsBlank="1"/>
    </cacheField>
    <cacheField name="Incorporation de matière recyclée" numFmtId="0">
      <sharedItems containsBlank="1" containsMixedTypes="1" containsNumber="1" minValue="0" maxValue="0.7"/>
    </cacheField>
    <cacheField name="Réemploi" numFmtId="0">
      <sharedItems containsBlank="1"/>
    </cacheField>
    <cacheField name="Compost ménager" numFmtId="0">
      <sharedItems containsBlank="1"/>
    </cacheField>
    <cacheField name="Contient une substance dangereuse" numFmtId="0">
      <sharedItems containsBlank="1"/>
    </cacheField>
    <cacheField name="Note TREE" numFmtId="0">
      <sharedItems containsBlank="1" containsMixedTypes="1" containsNumber="1" minValue="0" maxValue="100" count="30">
        <n v="0"/>
        <n v="50"/>
        <n v="80"/>
        <n v="70.5"/>
        <n v="81"/>
        <n v="81.5"/>
        <n v="90.2"/>
        <n v="90.8"/>
        <n v="91"/>
        <n v="92.5"/>
        <n v="94"/>
        <n v="95"/>
        <n v="96"/>
        <n v="96.6"/>
        <n v="97"/>
        <n v="97.1"/>
        <n v="97.7"/>
        <n v="98"/>
        <n v="99"/>
        <n v="99.1"/>
        <n v="99.4"/>
        <n v="99.5"/>
        <n v="99.7"/>
        <n v="99.8"/>
        <n v="99.9"/>
        <n v="100"/>
        <s v="en attente"/>
        <m/>
        <n v="0.5" u="1"/>
        <n v="0.8" u="1"/>
      </sharedItems>
    </cacheField>
    <cacheField name="Ecoemballage" numFmtId="0">
      <sharedItems containsBlank="1"/>
    </cacheField>
    <cacheField name="REP" numFmtId="0">
      <sharedItems containsBlank="1"/>
    </cacheField>
    <cacheField name="Filiale" numFmtId="0">
      <sharedItems containsBlank="1"/>
    </cacheField>
    <cacheField name="Date d'envoi" numFmtId="0">
      <sharedItems containsNonDate="0" containsDate="1" containsString="0" containsBlank="1" minDate="2023-09-19T00:00:00" maxDate="2023-10-05T00:00:00"/>
    </cacheField>
    <cacheField name="Relance" numFmtId="0">
      <sharedItems containsNonDate="0" containsDate="1" containsString="0" containsBlank="1" minDate="2023-11-13T00:00:00" maxDate="2023-12-23T00:00:00"/>
    </cacheField>
    <cacheField name="Réception" numFmtId="0">
      <sharedItems containsDate="1" containsBlank="1" containsMixedTypes="1" minDate="2023-10-09T00:00:00" maxDate="2024-01-2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7">
  <r>
    <s v="AF0240"/>
    <s v="ALFEZ Harissa 6x100g"/>
    <s v="5010338103361"/>
    <s v="ALFEZ"/>
    <s v="-"/>
    <s v="non"/>
    <s v="non"/>
    <s v="non"/>
    <s v="non"/>
    <x v="0"/>
    <s v="oui"/>
    <s v="Emballage ménager"/>
    <s v="EPIDIS"/>
    <d v="2023-09-19T00:00:00"/>
    <m/>
    <d v="2023-11-21T00:00:00"/>
  </r>
  <r>
    <s v="AF9989"/>
    <s v="Alfez Mélange pour falafels 4 X 600g"/>
    <s v="5010338103293"/>
    <s v="ALFEZ"/>
    <s v="-"/>
    <s v="non"/>
    <s v="non"/>
    <s v="non"/>
    <s v="non"/>
    <x v="0"/>
    <s v="oui"/>
    <s v="Emballage ménager"/>
    <s v="FRAIDIS"/>
    <d v="2023-09-19T00:00:00"/>
    <m/>
    <d v="2023-11-21T00:00:00"/>
  </r>
  <r>
    <s v="AF9994"/>
    <s v="Alfez Tahini 4X1KG"/>
    <s v="5010338103248"/>
    <s v="ALFEZ"/>
    <s v="-"/>
    <s v="non"/>
    <s v="non"/>
    <s v="non"/>
    <s v="non"/>
    <x v="0"/>
    <s v="oui"/>
    <s v="Emballage ménager"/>
    <s v="FRAIDIS"/>
    <d v="2023-09-19T00:00:00"/>
    <m/>
    <d v="2023-11-21T00:00:00"/>
  </r>
  <r>
    <s v="PTAGF007"/>
    <s v="PATAK'S Mini Naans Nature 6x188G"/>
    <s v="5011308701389"/>
    <s v="PATAKS"/>
    <s v="-"/>
    <s v="non"/>
    <s v="non"/>
    <s v="non"/>
    <s v="non"/>
    <x v="0"/>
    <s v="oui"/>
    <s v="Emballage ménager"/>
    <s v="EPIDIS"/>
    <d v="2023-09-19T00:00:00"/>
    <m/>
    <d v="2023-11-21T00:00:00"/>
  </r>
  <r>
    <s v="PTAGF868"/>
    <s v="PATAKS Mini Naans Nature 6x240g"/>
    <s v="5011308301978"/>
    <s v="PATAKS"/>
    <s v="-"/>
    <s v="non"/>
    <s v="non"/>
    <s v="non"/>
    <s v="non"/>
    <x v="0"/>
    <s v="oui"/>
    <s v="Emballage ménager"/>
    <s v="EPIDIS"/>
    <d v="2023-09-19T00:00:00"/>
    <m/>
    <d v="2023-11-21T00:00:00"/>
  </r>
  <r>
    <s v="PTDAB127"/>
    <s v="PATAK’S Pâte de curry Balti 2 x 2.3kg"/>
    <s v="5011308306423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29"/>
    <s v="PATAK’S Pâte de curry Kashmiri Masala 2 X 2.2kg"/>
    <s v="5011308306430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31"/>
    <s v="PATAK’S Pâte de curry Tandoori 2 X 2.5kg"/>
    <s v="5011308306447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33"/>
    <s v="PATAK’S Pâte de curry Tikka 2 X 2.4kg"/>
    <s v="5011308306454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35"/>
    <s v="PATAK’S Pâte de curry Tikka Masala 2 x 2.3kg"/>
    <s v="5011308306461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41"/>
    <s v="PATAK’S Pâte de curry Vindaloo  2 x 2.3kg"/>
    <s v="5011308306492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51"/>
    <s v="PATAK’S Mélange de Pickles 2 x 2.3kg"/>
    <s v="5011308306546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PTDAB157"/>
    <s v="PATAK’S Chutney de mangue 2 X 2.9kg"/>
    <s v="5011308306560"/>
    <s v="PATAKS"/>
    <s v="-"/>
    <s v="non"/>
    <s v="non"/>
    <s v="non"/>
    <s v="non"/>
    <x v="0"/>
    <s v="oui"/>
    <s v="restauration"/>
    <s v="FRAIDIS"/>
    <d v="2023-09-19T00:00:00"/>
    <m/>
    <d v="2023-11-21T00:00:00"/>
  </r>
  <r>
    <s v="SFSU888020500"/>
    <s v="SEAFOOD CONNECTION Salade d'algues Wakame 20x500g"/>
    <s v="8718969329514"/>
    <s v="SEAFOOD CONNECTION"/>
    <s v="-"/>
    <s v="non"/>
    <s v="non"/>
    <s v="non"/>
    <s v="non"/>
    <x v="0"/>
    <s v="oui"/>
    <s v="restauration"/>
    <s v="FRAIDIS"/>
    <d v="2023-09-26T00:00:00"/>
    <m/>
    <d v="2023-11-13T00:00:00"/>
  </r>
  <r>
    <s v="GR01031"/>
    <s v="GROSSMANN Salade Finlandaise 1,5kg"/>
    <s v="40113510103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061"/>
    <s v="GROSSMANN Harengs à l'Aneth 1,5kg"/>
    <s v="40113510106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071"/>
    <s v="GROSSMANN Harengs à l'Hambourgeoise 1,5kg"/>
    <s v="4011351010712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121"/>
    <s v="GROSSMANN Cocktail de Crevettes à la Mandarine 1,5kg"/>
    <s v="401135101121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261"/>
    <s v="GROSSMANN Gambas à l'Ail Frais 1,5kg"/>
    <s v="4011351012617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271"/>
    <s v="GROSSMANN Gambas à l'Aïoli 1,5kg"/>
    <s v="40113510127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411"/>
    <s v="GROSSMANN Gambas à l'Aneth 1,5kg"/>
    <s v="40113510141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501"/>
    <s v="GROSSMANN Ecrevisses Sauce Cocktail Bahamas 1,5kg"/>
    <s v="401135101501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711"/>
    <s v="GROSSMANN Harengs au Curry 1,5kg"/>
    <s v="4011351017117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1991"/>
    <s v="GROSSMANN Ecrevisses à l'Americaine 1,5kg"/>
    <s v="40113510199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111"/>
    <s v="GROSSMANN Salade Western 1,5kg"/>
    <s v="401135102111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131"/>
    <s v="GROSSMANN Salade de Concombres 1,5kg"/>
    <s v="4011351021312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221"/>
    <s v="GROSSMANN Salade dasperges a la hollandaise 1,5kg"/>
    <s v="401135102210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261"/>
    <s v="GROSSMANN Salade Fermiere 1,5kg"/>
    <s v="40113510226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481"/>
    <s v="GROSSMANN Printaniere de Carottes 1,5kg"/>
    <s v="401135102481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531"/>
    <s v="GROSSMANN Salade Crétoise 1,5kg"/>
    <s v="4011351025310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961"/>
    <s v="GROSSMANN Céréale au Potiron et ses Graines Croquantes 1,5kg"/>
    <s v="400649502961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2971"/>
    <s v="GROSSMANN Salade Napolitaine Tricolore 1,5kg"/>
    <s v="40064950297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3041"/>
    <s v="GROSSMANN Salade de Volaille aux Asperges 1,5kg"/>
    <s v="40113510304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4071"/>
    <s v="GROSSMANN Salade Forestiere 1,5kg"/>
    <s v="4011351040719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4091"/>
    <s v="GROSSMANN Salade New Yorkaise 1,5kg"/>
    <s v="4011351040917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4121"/>
    <s v="GROSSMANN Salade Bergère 1,5kg"/>
    <s v="4011351041211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4221"/>
    <s v="GROSSMANN Salade Quatre Saisons 1,5kg"/>
    <s v="401135104221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4501"/>
    <s v="GROSSMANN Festival de Legumes 1,5kg"/>
    <s v="4011351045011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5042"/>
    <s v="GROSSMANN Salade de PdT au Lard 3kg"/>
    <s v="401135105042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6081"/>
    <s v="GROSSMANN Tzatziki 1,5kg"/>
    <s v="40113510608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06121"/>
    <s v="GROSSMANN Fromage Blanc Crémeux Mandarines 1,5kg"/>
    <s v="4011351061219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11031"/>
    <s v="GROSSMANN Tartare de Matjes 1,5kg"/>
    <s v="4006495110312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11945"/>
    <s v="GROSSMANN Salade Boulghour aux Légumes 1kg"/>
    <s v="4006495119452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12585"/>
    <s v="GROSSMANN Salade de Tortellini 1kg"/>
    <s v="4006495125859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16761"/>
    <s v="GROSSMANN Gambas à l'indienne 1,5kg"/>
    <s v="40064951676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16771"/>
    <s v="GROSSMANN Gambas sauce cocktail 1,5kg"/>
    <s v="4006495167712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001"/>
    <s v="GROSSMANN Rillettes de Thon 1,5kg"/>
    <s v="4011351300011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011"/>
    <s v="GROSSMANN Garniture Ananas-Pommes 1,5kg"/>
    <s v="4011351300110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051"/>
    <s v="GROSSMANN Garniture Fromage/Herbe 1,5kg"/>
    <s v="40113513005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061"/>
    <s v="GROSSMANN Garniture au Peppadew Tm 1,5kg"/>
    <s v="4011351300615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081"/>
    <s v="GROSSMANN Garniture à L'Ail des Ours 1,5kg"/>
    <s v="40113513008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341"/>
    <s v="GROSSMANN Garniture Poulet Tikka 1,5kg"/>
    <s v="401135130341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30361"/>
    <s v="GROSSMANN Garniture Toscana 1,5kg"/>
    <s v="40113513036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430050"/>
    <s v="GROSSMANN Filets Scandinaves aux Amandes 1,5kg"/>
    <s v="400649530050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430150"/>
    <s v="GROSSMANN Harengs Bismarck 3kg"/>
    <s v="4006495301505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430350"/>
    <s v="GROSSMANN Harengs à la Suedoise 2kg"/>
    <s v="4006495303509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430390"/>
    <s v="GROSSMANN Rollmops aux Cornichons 700g"/>
    <s v="4006495303905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431050"/>
    <s v="GROSSMANN Filets de Matjes Entiers 2kg net"/>
    <s v="4006495310507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081"/>
    <s v="GROSSMANN Cocktail d'Olives Vertes et Noires 1,5kg"/>
    <s v="401135191081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121"/>
    <s v="GROSSMANN Champignons Farcis Fromage Thym 1,5kg"/>
    <s v="4011351911217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161"/>
    <s v="GROSSMANN Piments Verts Farcis au Fromage1,5kg"/>
    <s v="40113519116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191"/>
    <s v="GROSSMANN Petits Poivrons Rouges Fromage 1,5kg"/>
    <s v="4011351911910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201"/>
    <s v="GROSSMANN Olives Vertes Mammouth Fromage 1,5kg"/>
    <s v="401135191201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611"/>
    <s v="GROSSMANN Peppadew Tm Piquante Fromage 1,5kg"/>
    <s v="401135191611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665"/>
    <s v="GROSSMANN Tomates Sechées 1,35kg"/>
    <s v="4011351916656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685"/>
    <s v="GROSSMANN Courgettes Grillées 1,35kg"/>
    <s v="4011351916854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695"/>
    <s v="GROSSMANN Aubergines Grillées 1,35kg"/>
    <s v="4011351916953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705"/>
    <s v="GROSSMANN Poivrons Grillés 1,35kg"/>
    <s v="4011351917059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715"/>
    <s v="GROSSMANN Champignons Grillés 1,35kg"/>
    <s v="401135191715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1855"/>
    <s v="GROSSMANN Olives Vertes Farcies aux Amandes 1kg"/>
    <s v="4011351918513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93951"/>
    <s v="GROSSMANN Feuilles Vigne Farcies au Riz 1,5kg"/>
    <s v="4011351939518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4151"/>
    <s v="GROSSMANN Petits Poivrons Oranges Fromage 1,5kg"/>
    <s v="4006495941510"/>
    <s v="GROSSMANN"/>
    <s v="-"/>
    <s v="non"/>
    <s v="non"/>
    <s v="non"/>
    <s v="non"/>
    <x v="0"/>
    <s v="oui"/>
    <s v="restauration"/>
    <s v="FRAIDIS"/>
    <d v="2023-09-26T00:00:00"/>
    <m/>
    <d v="2023-11-14T00:00:00"/>
  </r>
  <r>
    <s v="GR94265"/>
    <s v="GROSSMANN Olives Norcellara del Belice 1kg"/>
    <s v="4006495942654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94275"/>
    <s v="GROSSMANN Sweety Drop Mix 1kg"/>
    <s v="4006495942753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R93755"/>
    <s v="GROSSMANN Olives Noires Dénoyautées au Pesto 1kg"/>
    <n v="4011351937552"/>
    <s v="GROSSMANN"/>
    <s v="-"/>
    <s v="non"/>
    <s v="non"/>
    <s v="non"/>
    <s v="non"/>
    <x v="0"/>
    <s v="oui"/>
    <s v="Emballage ménager"/>
    <s v="FRAIDIS"/>
    <d v="2023-09-26T00:00:00"/>
    <m/>
    <d v="2023-11-14T00:00:00"/>
  </r>
  <r>
    <s v="GT01058"/>
    <s v="GOTAN Purée Piments Sambal Oelek 6x1000g"/>
    <s v="8710605010589"/>
    <s v="GOTAN"/>
    <s v="-"/>
    <s v="non"/>
    <s v="non"/>
    <s v="non"/>
    <s v="non"/>
    <x v="0"/>
    <s v="oui"/>
    <s v="Emballage ménager"/>
    <s v="FRAIDIS"/>
    <d v="2023-09-29T00:00:00"/>
    <m/>
    <s v="ok"/>
  </r>
  <r>
    <s v="GT02072"/>
    <s v="GOTAN Sauce Chilli Douce 6x1L"/>
    <s v="8710605020724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075"/>
    <s v="GOTAN Sauce Sriracha 6x1L"/>
    <s v="8710605020755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090"/>
    <s v="GOTAN Sauce Chili Epicée 6x270ml"/>
    <s v="8710605020908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131"/>
    <s v="GOTAN Sauce Smokey Sriracha 6x1L"/>
    <s v="8710605021318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843"/>
    <s v="GOTAN Nouilles aux oeufs nids 8X250G"/>
    <s v="8710605028430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844"/>
    <s v="GOTAN Ramen 10X250G"/>
    <s v="8710605028447"/>
    <s v="GOTAN"/>
    <s v="-"/>
    <s v="non"/>
    <s v="non"/>
    <s v="non"/>
    <s v="non"/>
    <x v="0"/>
    <s v="oui"/>
    <s v="Emballage ménager"/>
    <s v="EPIDIS"/>
    <d v="2023-09-29T00:00:00"/>
    <m/>
    <s v="ok"/>
  </r>
  <r>
    <s v="GT02848"/>
    <s v="GOTAN Udon 10X250G"/>
    <s v="8710605028485"/>
    <s v="GOTAN"/>
    <s v="-"/>
    <s v="non"/>
    <s v="non"/>
    <s v="non"/>
    <s v="non"/>
    <x v="0"/>
    <s v="oui"/>
    <s v="Emballage ménager"/>
    <s v="EPIDIS"/>
    <d v="2023-09-29T00:00:00"/>
    <m/>
    <s v="ok"/>
  </r>
  <r>
    <s v="GT02849"/>
    <s v="GOTAN Nouilles de blé nids 8X250G"/>
    <s v="8710605028492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2864"/>
    <s v="GOTAN Nouilles Wok Nid FR-BIO-09 8x250g"/>
    <s v="8710605028645"/>
    <s v="GOTAN"/>
    <s v="-"/>
    <s v="non"/>
    <s v="non"/>
    <s v="non"/>
    <s v="non"/>
    <x v="0"/>
    <s v="oui"/>
    <s v="Emballage ménager"/>
    <s v="EPIDIS"/>
    <d v="2023-09-29T00:00:00"/>
    <m/>
    <s v="ok"/>
  </r>
  <r>
    <s v="GT02865"/>
    <s v="GOTAN Mie Blé Complet FR-BIO-09 8x250g"/>
    <s v="8710605028652"/>
    <s v="GOTAN"/>
    <s v="-"/>
    <s v="non"/>
    <s v="non"/>
    <s v="non"/>
    <s v="non"/>
    <x v="0"/>
    <s v="oui"/>
    <s v="Emballage ménager"/>
    <s v="EPIDIS"/>
    <d v="2023-09-29T00:00:00"/>
    <m/>
    <s v="ok"/>
  </r>
  <r>
    <s v="GT03004"/>
    <s v="GOTAN Sauce Sriracha Mayo 6x215mL"/>
    <s v="8710605030044"/>
    <s v="GOTAN"/>
    <s v="-"/>
    <s v="non"/>
    <s v="non"/>
    <s v="non"/>
    <s v="non"/>
    <x v="0"/>
    <s v="oui"/>
    <s v="Emballage ménager"/>
    <s v="EPIDIS"/>
    <d v="2023-09-29T00:00:00"/>
    <m/>
    <s v="ok"/>
  </r>
  <r>
    <s v="GT03005"/>
    <s v="GOTAN Sauce Sriracha Chilli Hot 6x215mL"/>
    <s v="8710605030051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3023"/>
    <s v="GOTAN Sauce Smokey Sriracha 6x215mL"/>
    <s v="8710605030235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3045"/>
    <s v="GOTAN Sauce Chili Sucrée 6x270ml"/>
    <s v="8710605030457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4601"/>
    <s v="GOTAN Krupuk Chips de Crevettes 20x50g"/>
    <s v="8710605046007"/>
    <s v="GOTAN"/>
    <s v="-"/>
    <s v="non"/>
    <s v="non"/>
    <s v="non"/>
    <s v="non"/>
    <x v="0"/>
    <s v="oui"/>
    <s v="Emballage ménager"/>
    <s v="EPIDIS"/>
    <d v="2023-09-29T00:00:00"/>
    <m/>
    <s v="ok"/>
  </r>
  <r>
    <s v="GT09198"/>
    <s v="GOTAN Mie - Nouilles de Blé 24x250g"/>
    <s v="8710605091984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9203"/>
    <s v="GOTAN Soe-Oen Vermicelles de Haricot Mungo 18X100g"/>
    <s v="8710605092035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9205"/>
    <s v="GOTAN Miehoen - Nouilles de Riz 12x250g"/>
    <s v="8710605092011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9207"/>
    <s v="GOTAN Pad Thai 12x250g"/>
    <s v="8710605092073"/>
    <s v="GOTAN"/>
    <s v="-"/>
    <s v="non"/>
    <s v="non"/>
    <s v="non"/>
    <s v="non"/>
    <x v="0"/>
    <s v="oui"/>
    <s v="Emballage ménager"/>
    <s v="MULTIENSEIGNES"/>
    <d v="2023-09-29T00:00:00"/>
    <m/>
    <s v="ok"/>
  </r>
  <r>
    <s v="GT09232"/>
    <s v="GOTAN Nouilles aux oeufs FR-BIO-09 6x250g"/>
    <s v="8710605092325"/>
    <s v="GOTAN"/>
    <s v="-"/>
    <s v="non"/>
    <s v="non"/>
    <s v="non"/>
    <s v="non"/>
    <x v="0"/>
    <s v="oui"/>
    <s v="Emballage ménager"/>
    <s v="EPIDIS"/>
    <d v="2023-09-29T00:00:00"/>
    <m/>
    <s v="ok"/>
  </r>
  <r>
    <s v="HM8917"/>
    <s v="HIKARI MISO Minute Saikyo Miso 8x150g"/>
    <s v="4902663014676"/>
    <s v="HIKARI MISO"/>
    <s v="-"/>
    <m/>
    <s v="non"/>
    <s v="non"/>
    <m/>
    <x v="0"/>
    <s v="oui"/>
    <s v="Emballage ménager"/>
    <s v="EPIDIS"/>
    <d v="2023-09-29T00:00:00"/>
    <d v="2023-12-22T00:00:00"/>
    <m/>
  </r>
  <r>
    <s v="HM8998"/>
    <s v="HIKARI MISO Soupe Miso Kanten Aubergines Algues Nasu Wakame 12x19.6g"/>
    <s v="4902663014010"/>
    <s v="HIKARI MISO"/>
    <s v="-"/>
    <m/>
    <s v="non"/>
    <s v="non"/>
    <m/>
    <x v="0"/>
    <s v="oui"/>
    <s v="Emballage ménager"/>
    <s v="EPIDIS"/>
    <d v="2023-09-29T00:00:00"/>
    <d v="2023-12-22T00:00:00"/>
    <m/>
  </r>
  <r>
    <s v="HM0535"/>
    <s v="HIKARI MISO Pâte Aka Miso 8x300g"/>
    <s v="4902663010180"/>
    <s v="HIKARI MISO"/>
    <s v="-"/>
    <m/>
    <s v="non"/>
    <s v="non"/>
    <m/>
    <x v="0"/>
    <s v="oui"/>
    <s v="Emballage ménager"/>
    <s v="MULTIENSEIGNES"/>
    <d v="2023-09-29T00:00:00"/>
    <d v="2023-12-22T00:00:00"/>
    <m/>
  </r>
  <r>
    <s v="HM0961"/>
    <s v="HIKARI MISO Soupe Miso Kanten Légumes Okura 12x27g"/>
    <s v="4902663012580"/>
    <s v="HIKARI MISO"/>
    <s v="-"/>
    <m/>
    <s v="non"/>
    <s v="non"/>
    <m/>
    <x v="0"/>
    <s v="oui"/>
    <s v="Emballage ménager"/>
    <s v="MULTIENSEIGNES"/>
    <d v="2023-09-29T00:00:00"/>
    <d v="2023-12-22T00:00:00"/>
    <m/>
  </r>
  <r>
    <s v="HM0963"/>
    <s v="HIKARI MISO Soupe Miso Kanten Sésame Epicé Tantan 12x34,2g"/>
    <s v="4902663012603"/>
    <s v="HIKARI MISO"/>
    <s v="-"/>
    <m/>
    <s v="non"/>
    <s v="non"/>
    <m/>
    <x v="0"/>
    <s v="oui"/>
    <s v="Emballage ménager"/>
    <s v="MULTIENSEIGNES"/>
    <d v="2023-09-29T00:00:00"/>
    <d v="2023-12-22T00:00:00"/>
    <m/>
  </r>
  <r>
    <s v="HM9922"/>
    <s v="HIKARI MISO Minute Aka Miso 8x150g"/>
    <s v="4902663014331"/>
    <s v="HIKARI MISO"/>
    <s v="-"/>
    <m/>
    <s v="non"/>
    <s v="non"/>
    <m/>
    <x v="0"/>
    <s v="oui"/>
    <s v="Emballage ménager"/>
    <s v="MULTIENSEIGNES"/>
    <d v="2023-09-29T00:00:00"/>
    <d v="2023-12-22T00:00:00"/>
    <m/>
  </r>
  <r>
    <s v="LC101C0010ES"/>
    <s v="LA COCINA DE SENEN Feuilles de légumes Mix 10 x 20 sachets"/>
    <s v="8414606782468"/>
    <s v="LA COCINA DE SENEN"/>
    <s v="-"/>
    <s v="non"/>
    <s v="non"/>
    <s v="non"/>
    <s v="non"/>
    <x v="0"/>
    <s v="oui"/>
    <s v="restauration"/>
    <s v="FRAIDIS"/>
    <d v="2023-09-29T00:00:00"/>
    <m/>
    <d v="2023-12-13T00:00:00"/>
  </r>
  <r>
    <s v="LC116C0010ES"/>
    <s v="LA COCINA DE SENEN Feuilles de légumes Pomme de Terre 10 x 20 sachets"/>
    <s v="8414606782499"/>
    <s v="LA COCINA DE SENEN"/>
    <s v="-"/>
    <s v="non"/>
    <s v="non"/>
    <s v="non"/>
    <s v="non"/>
    <x v="0"/>
    <s v="oui"/>
    <s v="restauration"/>
    <s v="FRAIDIS"/>
    <d v="2023-09-29T00:00:00"/>
    <m/>
    <d v="2023-12-13T00:00:00"/>
  </r>
  <r>
    <s v="LC136C0010ES"/>
    <s v="LA COCINA DE SENEN Feuilles de légumes Betteraves 10 x 20 sachets"/>
    <s v="8414606782291"/>
    <s v="LA COCINA DE SENEN"/>
    <s v="-"/>
    <s v="non"/>
    <s v="non"/>
    <s v="non"/>
    <s v="non"/>
    <x v="0"/>
    <s v="oui"/>
    <s v="restauration"/>
    <s v="FRAIDIS"/>
    <d v="2023-09-29T00:00:00"/>
    <m/>
    <d v="2023-12-13T00:00:00"/>
  </r>
  <r>
    <s v="LC611BH004ES"/>
    <s v="LA COCINA DE SENEN croquetas jambon ibérique pain croustillant 16btesx8pcsx30g"/>
    <s v="8437017564065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13BK004ES"/>
    <s v="LA COCINA DE SENEN Mini croquetas jambon ibérique pain croust. 14btesx14pcsx17g"/>
    <s v="8437017564249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15HH004ES"/>
    <s v="LA COCINA DE SENEN croquetas jambon ibérique pain croust. four 16btesx8pcsx25g"/>
    <s v="8437017564058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15HH004ESB"/>
    <s v="LA COCINA DE SENEN croquetas jambon ibérique pain croust. four 16btes x 8pcs x 25g"/>
    <s v="8437017564027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17BK004ES"/>
    <s v="LA COCINA DE SENEN Mini croquetas bleu et noix 4 btes x 49 pcs x 17g"/>
    <s v="8437017564256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19BH004ES"/>
    <s v="LA COCINA DE SENEN Croquetas bleu et noix 16 btes x 8 pcs x 30g"/>
    <s v="8437017564072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21HH004ES"/>
    <s v="LA COCINA DE SENEN Croquetas bleu et noix four 16 btes x 8 pcs x 25g"/>
    <s v="8437017564041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21HH004ESB"/>
    <s v="LA COCINA DE SENEN Croquetas bleu et noix four 16 btes x 8 pcs x 25g"/>
    <s v="8437023954102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22BH004ES"/>
    <s v="LA COCINA DE SENEN croquetas jambon ibérique pain croustillant 4 btesx24pcsx30g"/>
    <s v="8437023954188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24BK004ES"/>
    <s v="LA COCINA DE SENEN Mini croquetas jambon ibérique pain croust. 4btesx42pcsx17g"/>
    <s v="8437023954195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29BH004ES"/>
    <s v="LA COCINA DE SENEN croquetas parmesan et stracc de tomate 16 btes x 8 pcs x 30g"/>
    <s v="8437017564089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30BK004ES"/>
    <s v="LA COCINA DE SENEN Mini croquetas parmesan stracciatella tomate 14btesx14pcsx17g"/>
    <s v="8437017564263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32BK004ES"/>
    <s v="LA COCINA DE SENEN Mini croquetas parmesan stracciatella tomate 4btesx42pcsx17g"/>
    <s v="8437023954225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38BK004ES"/>
    <s v="LA COCINA DE SENEN Mini croquetas cabillaud oignons caramélisés 14 X 14 pcs x 17g"/>
    <s v="8437017564270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42HH004ES"/>
    <s v="LA COCINA DE SENEN croquetas cabillaud oignons caramélisés four 16btesx8pcsx25g"/>
    <s v="8437017564034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43BK004ES"/>
    <s v="LA COCINA DE SENEN Mini croquetas cèpes et pdt 4btesx42pcsx17g"/>
    <s v="8437023954263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45BH016ES"/>
    <s v="LA COCINA DE SENEN Croquetas cèpes et pdt 16 btes x 8 pcs x 30g"/>
    <s v="8437017564119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46BK014ES"/>
    <s v="LA COCINA DE SENEN Mini croquetas cèpes et pdt 14 btes x 14 pcs x 17g"/>
    <n v="8437023954171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52BK004ES"/>
    <s v="LA COCINA DE SENEN Mini croquetas de Truffe 14 btes x 14 pcs x 17g"/>
    <s v="8437017564331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53BH016ES"/>
    <s v="LA COCINA DE SENEN croquetas cabillaud et oignons caramélisés 16 btes x 8 pces x 30g"/>
    <s v="8437023954140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58BH004ES"/>
    <s v="LA COCINA DE SENEN croquetas cabillaud et oignons caramélisés 4btesx24pcsx30g"/>
    <s v="8437023954232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C669BK004ES"/>
    <s v="LA COCINA DE SENEN Mini croquetas bleu et noix 4btesx42pcsx17g"/>
    <s v="8437017564195"/>
    <s v="LA COCINA DE SENEN"/>
    <s v="-"/>
    <s v="non"/>
    <s v="non"/>
    <s v="non"/>
    <s v="non"/>
    <x v="0"/>
    <s v="oui"/>
    <s v="Emballage ménager"/>
    <s v="FRAIDIS"/>
    <d v="2023-09-29T00:00:00"/>
    <m/>
    <d v="2023-12-13T00:00:00"/>
  </r>
  <r>
    <s v="LT1302"/>
    <s v="LUXURY TAPAS Ravioles de Queue de bœuf et sauce Hoisin 4 btes x 24 pcs x 15g"/>
    <s v="8436597670142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303"/>
    <s v="LUXURY TAPAS Ravioles de canard à la sauce chili douce 4 btes x 24 pcs x 15g"/>
    <s v="8436597670852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321"/>
    <s v="LUXURY TAPAS Ravioles de Queue de boeuf et sauce Hoisin 160x20g"/>
    <s v="8436597671903"/>
    <s v="LUXURY TAPAS"/>
    <s v="-"/>
    <n v="0.64"/>
    <s v="non"/>
    <s v="non"/>
    <s v="non"/>
    <x v="0"/>
    <s v="oui"/>
    <s v="restauration"/>
    <s v="FRAIDIS"/>
    <d v="2023-09-29T00:00:00"/>
    <m/>
    <d v="2023-11-14T00:00:00"/>
  </r>
  <r>
    <s v="LT1322"/>
    <s v="LUXURY TAPAS Ravioles de Crevettes au curry et agrumes 160 x 20g"/>
    <s v="8436597671897"/>
    <s v="LUXURY TAPAS"/>
    <s v="-"/>
    <n v="0.64"/>
    <s v="non"/>
    <s v="non"/>
    <s v="non"/>
    <x v="0"/>
    <s v="oui"/>
    <s v="restauration"/>
    <s v="FRAIDIS"/>
    <d v="2023-09-29T00:00:00"/>
    <m/>
    <d v="2023-11-14T00:00:00"/>
  </r>
  <r>
    <s v="LT1323"/>
    <s v="LUXURY TAPAS Ravioles de légumes au lait de tigre 160 x 20g"/>
    <s v="8436597671910"/>
    <s v="LUXURY TAPAS"/>
    <s v="-"/>
    <n v="0.64"/>
    <s v="non"/>
    <s v="non"/>
    <s v="non"/>
    <x v="0"/>
    <s v="oui"/>
    <s v="restauration"/>
    <s v="FRAIDIS"/>
    <d v="2023-09-29T00:00:00"/>
    <m/>
    <d v="2023-11-14T00:00:00"/>
  </r>
  <r>
    <s v="LT1350"/>
    <s v="LUXURY TAPAS Gua Bao de Crevettes au curry et agrumes 2 btes x 24 pcs x 30g"/>
    <s v="8436597670647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1351"/>
    <s v="LUXURY TAPAS Gua Bao de légumes au lait de tigre 2 btes x 24 pcs x 30g"/>
    <s v="8436597670784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1352"/>
    <s v="LUXURY TAPAS Gua Bao de Queue de bœuf et sauce Hoisin 2 btes x 24 pcs x 30g"/>
    <s v="8436597670197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1353"/>
    <s v="LUXURY TAPAS Gua Bao de Canard à la sauce chili douce 2 btes x 24 pcs x 30g"/>
    <s v="8436597671187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1510"/>
    <s v="LUXURY TAPAS Cremosito de Gaspacho 4 btes x 60 pcs x 11g"/>
    <s v="8436597670203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511"/>
    <s v="LUXURY TAPAS Cremosito de Guacamole 4 btes x 60 pcs x 11g"/>
    <s v="8436597670777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513"/>
    <s v="LUXURY TAPAS Cremosito de Houmous 4 btes x 60 pcs x 11g"/>
    <s v="8436597670760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745"/>
    <s v="LUXURY TAPAS Croustillants Jambon Ibérique From frais brebis 4btesx40pcsx12g"/>
    <s v="8436597670845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746"/>
    <s v="LUXURY TAPAS Croustillants de Chorizo 4 btes x 40 pcs x 12g"/>
    <s v="8436597670838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806"/>
    <s v="LUXURY TAPAS Sucette Foie gras Figue 4 btes x 40 pcs x 12g"/>
    <s v="8436597670210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812"/>
    <s v="LUXURY TAPAS  Sucette au fromage chèvre miel et amandes 4 btes x 40 pcs x 12g"/>
    <s v="8436597670708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1813"/>
    <s v="LUXURY TAPAS  Sucette à la Mangue, tomate et noisettes 4 btes x 40 pcs x 12g"/>
    <s v="8436597670753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LT2000"/>
    <s v="LUXURY TAPAS Cromesquis de cuisse de caille 2 btes x 50 pcs x 25g"/>
    <s v="8436597670555"/>
    <s v="LUXURY TAPAS"/>
    <s v="à compléter"/>
    <s v="-"/>
    <s v="non"/>
    <s v="non"/>
    <s v="non"/>
    <x v="0"/>
    <s v="oui"/>
    <s v="restauration"/>
    <s v="FRAIDIS"/>
    <d v="2023-09-29T00:00:00"/>
    <m/>
    <d v="2023-11-14T00:00:00"/>
  </r>
  <r>
    <s v="LT2052"/>
    <s v="LUXURY TAPAS Mini croquetas aux cèpes 4 btes x 71 pcs x 14g"/>
    <s v="8436597670661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2053"/>
    <s v="LUXURY TAPAS Mini croquetas de bœuf séché et piquillos 4 btes x 71 pcs x 14g"/>
    <s v="8436597671651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2054"/>
    <s v="LUXURY TAPAS Mini croquetas de queue de bœuf 4 btes x 71 pcs x 14g"/>
    <s v="8436597670395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2055"/>
    <s v="LUXURY TAPAS Mini croquetas de jambon ibérique 4 btes x 71 pcs x 14g"/>
    <s v="8436048904192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2056"/>
    <s v="LUXURY TAPAS Mini croquetas de chipirons encre de seiche 4 btes x 71 pcs x 14g"/>
    <s v="8436597671019"/>
    <s v="LUXURY TAPAS"/>
    <s v="à compléter"/>
    <s v="-"/>
    <s v="non"/>
    <s v="non"/>
    <s v="non"/>
    <x v="0"/>
    <s v="oui"/>
    <s v="Emballage ménager"/>
    <s v="FRAIDIS"/>
    <d v="2023-09-29T00:00:00"/>
    <m/>
    <d v="2023-11-14T00:00:00"/>
  </r>
  <r>
    <s v="LT2084"/>
    <s v="LUXURY TAPAS Bolsita de chorizo 4 btes x 48 pcs x 15g"/>
    <s v="8436597670333"/>
    <s v="LUXURY TAPAS"/>
    <s v="-"/>
    <n v="0.64"/>
    <s v="non"/>
    <s v="non"/>
    <s v="non"/>
    <x v="0"/>
    <s v="oui"/>
    <s v="Emballage ménager"/>
    <s v="FRAIDIS"/>
    <d v="2023-09-29T00:00:00"/>
    <m/>
    <d v="2023-11-14T00:00:00"/>
  </r>
  <r>
    <s v="MA2104"/>
    <s v="M&amp;A Macarons Chèvre-Figue-Thym 4 x 1,05kg"/>
    <s v="5407005642238"/>
    <s v="M&amp;A"/>
    <s v="-"/>
    <m/>
    <s v="non"/>
    <s v="non"/>
    <m/>
    <x v="0"/>
    <s v="oui"/>
    <s v="Emballage ménager"/>
    <s v="FRAIDIS"/>
    <d v="2023-09-29T00:00:00"/>
    <m/>
    <d v="2023-12-04T00:00:00"/>
  </r>
  <r>
    <s v="MA3103"/>
    <s v="M&amp;A Macarons Salés - Plateaux assortis 4 btes x 70 pcs x 15g"/>
    <s v="5488888031036"/>
    <s v="M&amp;A"/>
    <s v="-"/>
    <m/>
    <s v="non"/>
    <s v="non"/>
    <m/>
    <x v="0"/>
    <s v="oui"/>
    <s v="Emballage ménager"/>
    <s v="FRAIDIS"/>
    <d v="2023-09-29T00:00:00"/>
    <m/>
    <d v="2023-12-04T00:00:00"/>
  </r>
  <r>
    <s v="MA8403"/>
    <s v="M&amp;A Assortiment 3 Sucré 4 btes x 70 pcs x 20g"/>
    <s v="5488888084032"/>
    <s v="M&amp;A"/>
    <s v="-"/>
    <m/>
    <s v="non"/>
    <s v="non"/>
    <m/>
    <x v="0"/>
    <s v="oui"/>
    <s v="restauration"/>
    <s v="FRAIDIS"/>
    <d v="2023-09-29T00:00:00"/>
    <m/>
    <d v="2023-12-04T00:00:00"/>
  </r>
  <r>
    <s v="MA8404"/>
    <s v="M&amp;A Assortiment 4 Sucré 4 btes x 70 pcs x 20g"/>
    <s v="5488888084049"/>
    <s v="M&amp;A"/>
    <s v="-"/>
    <m/>
    <s v="non"/>
    <s v="non"/>
    <m/>
    <x v="0"/>
    <s v="oui"/>
    <s v="restauration"/>
    <s v="FRAIDIS"/>
    <d v="2023-09-29T00:00:00"/>
    <m/>
    <d v="2023-12-04T00:00:00"/>
  </r>
  <r>
    <s v="MA8408"/>
    <s v="M&amp;A Macarons Foie Gras-Pommes Caramélisées 4 btes x 70 pcs x 15g"/>
    <s v="5407005640944"/>
    <s v="M&amp;A"/>
    <s v="-"/>
    <m/>
    <s v="non"/>
    <s v="non"/>
    <m/>
    <x v="0"/>
    <s v="oui"/>
    <s v="Emballage ménager"/>
    <s v="FRAIDIS"/>
    <d v="2023-09-29T00:00:00"/>
    <m/>
    <d v="2023-12-04T00:00:00"/>
  </r>
  <r>
    <s v="MA8409"/>
    <s v="M&amp;A Macarons Salés Truffe/Noisettes 4 x 1,05kg_x000d__x000a_"/>
    <s v="5407005642221"/>
    <s v="M&amp;A"/>
    <s v="-"/>
    <m/>
    <s v="non"/>
    <s v="non"/>
    <m/>
    <x v="0"/>
    <s v="oui"/>
    <s v="Emballage ménager"/>
    <s v="FRAIDIS"/>
    <d v="2023-09-29T00:00:00"/>
    <m/>
    <d v="2023-12-04T00:00:00"/>
  </r>
  <r>
    <s v="MA9001_3"/>
    <s v="M&amp;A Ispahan 3 btes x 15 pcs x 100g"/>
    <s v="5407005641521"/>
    <s v="M&amp;A"/>
    <s v="-"/>
    <m/>
    <s v="non"/>
    <s v="non"/>
    <m/>
    <x v="0"/>
    <s v="oui"/>
    <s v="restauration"/>
    <s v="FRAIDIS"/>
    <d v="2023-09-29T00:00:00"/>
    <m/>
    <d v="2023-12-04T00:00:00"/>
  </r>
  <r>
    <s v="OBCN-083"/>
    <s v="Orien Bites Sushis Selection 6 x 1kg"/>
    <s v="8886300760248"/>
    <s v="ORIEN BITES"/>
    <s v="-"/>
    <s v="Carton 85%"/>
    <s v="non"/>
    <s v="non"/>
    <s v="non"/>
    <x v="0"/>
    <s v="oui"/>
    <s v="Emballage ménager"/>
    <s v="FRAIDIS"/>
    <d v="2023-09-29T00:00:00"/>
    <m/>
    <d v="2023-11-28T00:00:00"/>
  </r>
  <r>
    <s v="DA049071"/>
    <s v="DARBO Flacon doseur confiture abricot 6 x 900g"/>
    <s v="9001432094231"/>
    <s v="DARBO"/>
    <s v="-"/>
    <m/>
    <s v="non"/>
    <s v="non"/>
    <m/>
    <x v="0"/>
    <s v="non"/>
    <s v="Emballage ménager"/>
    <s v="FRAIDIS"/>
    <d v="2023-10-03T00:00:00"/>
    <d v="2023-12-22T00:00:00"/>
    <m/>
  </r>
  <r>
    <s v="DA049088"/>
    <s v="DARBO Flacon doseur confiture fraise 6 x 900g"/>
    <s v="9001432094248"/>
    <s v="DARBO"/>
    <s v="-"/>
    <m/>
    <s v="non"/>
    <s v="non"/>
    <m/>
    <x v="0"/>
    <s v="non"/>
    <s v="Emballage ménager"/>
    <s v="FRAIDIS"/>
    <d v="2023-10-03T00:00:00"/>
    <d v="2023-12-22T00:00:00"/>
    <m/>
  </r>
  <r>
    <s v="DA049095"/>
    <s v="DARBO Flacon doseur miel de fleurs 6 x 1kg"/>
    <s v="9001432094255"/>
    <s v="DARBO"/>
    <s v="-"/>
    <m/>
    <s v="non"/>
    <s v="non"/>
    <m/>
    <x v="0"/>
    <s v="non"/>
    <s v="Emballage ménager"/>
    <s v="FRAIDIS"/>
    <d v="2023-10-03T00:00:00"/>
    <d v="2023-12-22T00:00:00"/>
    <m/>
  </r>
  <r>
    <s v="DA049200"/>
    <s v="DARBO Flacon doseur confiture framboise 6 x 900g"/>
    <s v="9001432094309"/>
    <s v="DARBO"/>
    <s v="-"/>
    <m/>
    <s v="non"/>
    <s v="non"/>
    <m/>
    <x v="0"/>
    <s v="non"/>
    <s v="Emballage ménager"/>
    <s v="FRAIDIS"/>
    <d v="2023-10-03T00:00:00"/>
    <d v="2023-12-22T00:00:00"/>
    <m/>
  </r>
  <r>
    <s v="DA049705"/>
    <s v="DARBO Flacon doseur Pâte à tartiner aux noisettes 6 x 880g"/>
    <s v="9001432094378"/>
    <s v="DARBO"/>
    <s v="-"/>
    <m/>
    <s v="non"/>
    <s v="non"/>
    <m/>
    <x v="0"/>
    <s v="non"/>
    <s v="Emballage ménager"/>
    <s v="FRAIDIS"/>
    <d v="2023-10-03T00:00:00"/>
    <d v="2023-12-22T00:00:00"/>
    <m/>
  </r>
  <r>
    <s v="KI61403"/>
    <s v="KIKKOMAN Assaisonnement pour sushi 6x125 ml"/>
    <s v="8715035614000"/>
    <s v="KIKKOMAN"/>
    <s v="-"/>
    <m/>
    <s v="non"/>
    <s v="non"/>
    <m/>
    <x v="0"/>
    <s v="oui"/>
    <s v="Emballage ménager"/>
    <s v="EPIDIS"/>
    <d v="2023-10-03T00:00:00"/>
    <d v="2023-12-22T00:00:00"/>
    <m/>
  </r>
  <r>
    <s v="KI11082"/>
    <s v="KIKKOMAN Sauce Soja 6x1L"/>
    <s v="8715035110809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11120"/>
    <s v="KIKKOMAN Sauce Soja Standard 5L"/>
    <s v="8715035111202"/>
    <s v="KIKKOMAN"/>
    <s v="-"/>
    <m/>
    <s v="non"/>
    <s v="non"/>
    <m/>
    <x v="0"/>
    <s v="oui"/>
    <s v="restauration"/>
    <s v="MULTIENSEIGNES"/>
    <d v="2023-10-03T00:00:00"/>
    <d v="2023-12-22T00:00:00"/>
    <m/>
  </r>
  <r>
    <s v="KI15082"/>
    <s v="KIKKOMAN Sauce Soja Sans Gluten 6x1L"/>
    <s v="8715035150805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21082"/>
    <s v="KIKKOMAN Sauce Teriyaki  6x975mL"/>
    <s v="8715035210806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25023"/>
    <s v="KIKKOMAN Sauce Soja Sucrée 6x150mL"/>
    <s v="8715035250208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25071"/>
    <s v="KIKKOMAN Sauce Soja Sucrée 4x1,9L"/>
    <s v="8715035250703"/>
    <s v="KIKKOMAN"/>
    <s v="-"/>
    <m/>
    <s v="non"/>
    <s v="non"/>
    <m/>
    <x v="0"/>
    <s v="oui"/>
    <s v="restauration"/>
    <s v="MULTIENSEIGNES"/>
    <d v="2023-10-03T00:00:00"/>
    <d v="2023-12-22T00:00:00"/>
    <m/>
  </r>
  <r>
    <s v="KI25082"/>
    <s v="KIKKOMAN Sauce Soja Sucrée 6x975mL"/>
    <s v="8715035250802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43082"/>
    <s v="KIKKOMAN Sauce Yakitori 6x975mL"/>
    <s v="8715035360808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45082"/>
    <s v="KIKKOMAN Sauce Poke 6x975ml"/>
    <s v="8715035450806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47082"/>
    <s v="KIKKOMAN Sauce Soja BIO 6x1L FR-BIO-09"/>
    <s v="8715035470804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52082"/>
    <s v="KIKKOMAN Sauce Ponzu 6x1L"/>
    <s v="8715035520806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KI67582"/>
    <s v="KIKKOMAN Sauce Soja TRS 6x975mL"/>
    <s v="8715035670808"/>
    <s v="KIKKOMAN"/>
    <s v="-"/>
    <m/>
    <s v="non"/>
    <s v="non"/>
    <m/>
    <x v="0"/>
    <s v="oui"/>
    <s v="Emballage ménager"/>
    <s v="MULTIENSEIGNES"/>
    <d v="2023-10-03T00:00:00"/>
    <d v="2023-12-22T00:00:00"/>
    <m/>
  </r>
  <r>
    <s v="MF06403"/>
    <s v="MISSION Sauce Salsa FR-BIO-09 12x260G"/>
    <s v="8710637106403"/>
    <s v="MISSION"/>
    <s v="-"/>
    <m/>
    <s v="non"/>
    <s v="non"/>
    <m/>
    <x v="0"/>
    <s v="oui"/>
    <s v="Emballage ménager"/>
    <s v="EPIDIS"/>
    <d v="2023-10-03T00:00:00"/>
    <m/>
    <d v="2023-10-23T00:00:00"/>
  </r>
  <r>
    <s v="MF38533"/>
    <s v="MISSION Wraps Multigrains 10x370g"/>
    <s v="8710637105390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38534"/>
    <s v="MISSION Wraps Blé Nature 10x370g"/>
    <s v="8710637105352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38535"/>
    <s v="MISSION Wraps Epeautre Avoine 10x370g"/>
    <s v="8710637105376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38536"/>
    <s v="MISSION Wraps Blé complet 10x370g"/>
    <s v="8710637105628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38542"/>
    <s v="MISSION Wraps Blé Nature Grillé 12x370g"/>
    <s v="8710637106021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38543"/>
    <s v="MISSION Wraps Quinoa et Chia 10X370g"/>
    <s v="8710637106045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41087"/>
    <s v="MISSION Tacos Maïs et Blé 14x200g"/>
    <s v="8437008915890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41102"/>
    <s v="MISSION Tortilla Chips Salted 10x200g"/>
    <s v="8437007389128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41103"/>
    <s v="MISSION Tortilla Chips Chili 10x200g"/>
    <s v="8437007389838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46801"/>
    <s v="MISSION Tortillas Blé Nature 10x320g"/>
    <s v="8437008915814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MF47422"/>
    <s v="MISSION sauce fromage 6x300g"/>
    <s v="8710637107127"/>
    <s v="MISSION"/>
    <s v="-"/>
    <m/>
    <s v="non"/>
    <s v="non"/>
    <m/>
    <x v="0"/>
    <s v="oui"/>
    <s v="Emballage ménager"/>
    <s v="EPIDIS"/>
    <d v="2023-10-03T00:00:00"/>
    <m/>
    <d v="2023-10-23T00:00:00"/>
  </r>
  <r>
    <s v="MF48192"/>
    <s v="MISSION Mini Wraps 18x150g"/>
    <s v="8422424100722"/>
    <s v="MISSION"/>
    <s v="-"/>
    <s v="non"/>
    <s v="non"/>
    <s v="non"/>
    <s v="non"/>
    <x v="0"/>
    <s v="oui"/>
    <s v="Emballage ménager"/>
    <s v="EPIDIS"/>
    <d v="2023-10-03T00:00:00"/>
    <m/>
    <d v="2023-10-23T00:00:00"/>
  </r>
  <r>
    <s v="OK03673"/>
    <s v="OYAKATA Nouilles sautées Yakisoba Poulet Teriyaki 8x96g INTL"/>
    <s v="5901384503642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04"/>
    <s v="OYAKATA Nouilles sautées Yakisoba Soja Classique 8x93g"/>
    <s v="5901384506575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11"/>
    <s v="OYAKATA Nouilles sautées Yakisoba Poulet Teriyaki 8x96g"/>
    <s v="5901384506582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28"/>
    <s v="OYAKATA Nouilles sautées Yakisoba Bœuf Wasabi 8x93g"/>
    <s v="5901384506605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35"/>
    <s v="OYAKATA Nouilles sautées Yakisoba Curry Japonais 8x90g"/>
    <s v="5901384506599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42"/>
    <s v="OYAKATA Nouilles sautées Yakisoba Barbecue Coréen 8x93g"/>
    <s v="5901384506612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59"/>
    <s v="OYAKATA Nouilles sautées Yakisoba Poulet Pad Thai 8x93g"/>
    <s v="5901384506629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66"/>
    <s v="OYAKATA Ramen Miso et Légumes en cup 8x66g"/>
    <s v="5901384506636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73"/>
    <s v="OYAKATA Ramen Poulet Shio en cup 8x63g"/>
    <s v="5901384506643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80"/>
    <s v="OYAKATA Ramen Sauce soja en cup 8x63g"/>
    <s v="5901384506650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797"/>
    <s v="OYAKATA Ramen Porc Tonkotsu en cup 8x62g"/>
    <s v="5901384506667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803"/>
    <s v="OYAKATA Ramen Miso et Légumes en sachet 22x89g"/>
    <s v="5901384506674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810"/>
    <s v="OYAKATA Ramen Poulet Shio en sachet 22x83g"/>
    <s v="5901384506681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OK06827"/>
    <s v="OYAKATA Ramen Sauce Soja en sachet 22x83g"/>
    <s v="5901384506698"/>
    <s v="OYAKATA"/>
    <s v="-"/>
    <n v="0"/>
    <s v="non"/>
    <s v="non"/>
    <s v="non"/>
    <x v="0"/>
    <s v="oui"/>
    <s v="Emballage ménager"/>
    <s v="EPIDIS"/>
    <d v="2023-10-04T00:00:00"/>
    <m/>
    <d v="2023-11-06T00:00:00"/>
  </r>
  <r>
    <s v="RT00503"/>
    <s v="REAL THAI Crème de coco UHT FR-BIO-09 12x200ml"/>
    <s v="8858135005030"/>
    <s v="REAL THAI"/>
    <s v="-"/>
    <s v="non"/>
    <s v="non"/>
    <s v="non"/>
    <s v="non"/>
    <x v="0"/>
    <s v="oui"/>
    <s v="Emballage ménager"/>
    <s v="EPIDIS"/>
    <d v="2023-10-04T00:00:00"/>
    <m/>
    <d v="2023-11-20T00:00:00"/>
  </r>
  <r>
    <s v="RT00504"/>
    <s v="REAL THAI Lait de coco FR-BIO-09 UHT 12x200ml"/>
    <s v="8858135005047"/>
    <s v="REAL THAI"/>
    <s v="-"/>
    <s v="non"/>
    <s v="non"/>
    <s v="non"/>
    <s v="non"/>
    <x v="0"/>
    <s v="oui"/>
    <s v="Emballage ménager"/>
    <s v="EPIDIS"/>
    <d v="2023-10-04T00:00:00"/>
    <m/>
    <d v="2023-11-20T00:00:00"/>
  </r>
  <r>
    <s v="RT00287"/>
    <s v="REAL THAI Lait de coco UHT 12x200ml"/>
    <s v="8858135002879"/>
    <s v="REAL THAI"/>
    <s v="-"/>
    <s v="non"/>
    <s v="non"/>
    <s v="non"/>
    <s v="non"/>
    <x v="0"/>
    <s v="oui"/>
    <s v="Emballage ménager"/>
    <s v="MULTIENSEIGNES"/>
    <d v="2023-10-04T00:00:00"/>
    <m/>
    <d v="2023-11-20T00:00:00"/>
  </r>
  <r>
    <s v="RT00313"/>
    <s v="REAL THAI Crème de coco UHT 12x200ml"/>
    <s v="8858135003135"/>
    <s v="REAL THAI"/>
    <s v="-"/>
    <s v="non"/>
    <s v="non"/>
    <s v="non"/>
    <s v="non"/>
    <x v="0"/>
    <s v="oui"/>
    <s v="Emballage ménager"/>
    <s v="MULTIENSEIGNES"/>
    <d v="2023-10-04T00:00:00"/>
    <m/>
    <d v="2023-11-20T00:00:00"/>
  </r>
  <r>
    <s v="RT00502"/>
    <s v="REAL THAI Crème de coco 12x500ml"/>
    <s v="8858135005023"/>
    <s v="REAL THAI"/>
    <s v="-"/>
    <s v="non"/>
    <s v="non"/>
    <s v="non"/>
    <s v="non"/>
    <x v="0"/>
    <s v="oui"/>
    <s v="Emballage ménager"/>
    <s v="MULTIENSEIGNES"/>
    <d v="2023-10-04T00:00:00"/>
    <m/>
    <d v="2023-11-20T00:00:00"/>
  </r>
  <r>
    <s v="RT00097"/>
    <s v="REAL THAI Lait de coco UHT 12x1L"/>
    <s v="8858135000974"/>
    <s v="REAL THAI"/>
    <s v="-"/>
    <s v="non"/>
    <s v="non"/>
    <s v="non"/>
    <s v="non"/>
    <x v="0"/>
    <s v="oui"/>
    <s v="Emballage ménager"/>
    <s v="MULTIENSEIGNES"/>
    <d v="2023-10-04T00:00:00"/>
    <m/>
    <d v="2023-11-20T00:00:00"/>
  </r>
  <r>
    <s v="RT00132"/>
    <s v="REAL THAI Lait de coco UHT 12x500ml"/>
    <s v="8858135001322"/>
    <s v="REAL THAI"/>
    <s v="-"/>
    <s v="non"/>
    <s v="non"/>
    <s v="non"/>
    <s v="non"/>
    <x v="0"/>
    <s v="oui"/>
    <s v="Emballage ménager"/>
    <s v="MULTIENSEIGNES"/>
    <d v="2023-10-04T00:00:00"/>
    <m/>
    <d v="2023-11-20T00:00:00"/>
  </r>
  <r>
    <s v="SB13328"/>
    <s v="S&amp;B FOODS Sauce Wasabi 12x170g"/>
    <s v="4901002106553"/>
    <s v="S&amp;B"/>
    <s v="-"/>
    <s v="non"/>
    <s v="non"/>
    <s v="non"/>
    <s v="non"/>
    <x v="0"/>
    <s v="oui"/>
    <s v="Emballage ménager"/>
    <s v="MULTIENSEIGNES"/>
    <d v="2023-10-04T00:00:00"/>
    <d v="2023-11-13T00:00:00"/>
    <d v="2023-11-08T00:00:00"/>
  </r>
  <r>
    <s v="SB15648"/>
    <s v="S&amp;B FOODS Golden Curry Mild 12x92g"/>
    <s v="4901002075347"/>
    <s v="S&amp;B"/>
    <s v="-"/>
    <s v="non"/>
    <s v="non"/>
    <s v="non"/>
    <s v="non"/>
    <x v="0"/>
    <s v="oui"/>
    <s v="Emballage ménager"/>
    <s v="EPIDIS"/>
    <d v="2023-10-04T00:00:00"/>
    <d v="2023-11-13T00:00:00"/>
    <d v="2023-11-08T00:00:00"/>
  </r>
  <r>
    <s v="SB15649"/>
    <s v="S&amp;B FOODS Golden Curry Medium Hot 12x92g"/>
    <s v="4901002075354"/>
    <s v="S&amp;B"/>
    <s v="-"/>
    <s v="non"/>
    <s v="non"/>
    <s v="non"/>
    <s v="non"/>
    <x v="0"/>
    <s v="oui"/>
    <s v="Emballage ménager"/>
    <s v="EPIDIS"/>
    <d v="2023-10-04T00:00:00"/>
    <d v="2023-11-13T00:00:00"/>
    <d v="2023-11-08T00:00:00"/>
  </r>
  <r>
    <s v="AF0241"/>
    <s v="ALFEZ Falafels libanais 6x150g"/>
    <s v="5010338103286"/>
    <s v="ALFEZ"/>
    <s v="Emballage partiellement recyclable"/>
    <s v="non"/>
    <s v="non"/>
    <s v="non"/>
    <s v="non"/>
    <x v="1"/>
    <s v="oui"/>
    <s v="Emballage ménager"/>
    <s v="EPIDIS"/>
    <d v="2023-09-19T00:00:00"/>
    <m/>
    <d v="2023-11-21T00:00:00"/>
  </r>
  <r>
    <s v="AF0242"/>
    <s v="ALFEZ Couscous aux épices marocaines 6x200g"/>
    <s v="5010338103262"/>
    <s v="ALFEZ"/>
    <s v="Emballage partiellement recyclable"/>
    <s v="non"/>
    <s v="non"/>
    <s v="non"/>
    <s v="non"/>
    <x v="1"/>
    <s v="oui"/>
    <s v="Emballage ménager"/>
    <s v="EPIDIS"/>
    <d v="2023-09-19T00:00:00"/>
    <m/>
    <d v="2023-11-21T00:00:00"/>
  </r>
  <r>
    <s v="MS00021"/>
    <s v="MALDON Sel classique Maldon 12 x 250G"/>
    <s v="5011428100048"/>
    <s v="MALDON"/>
    <s v="Emballage partiellement recyclable"/>
    <s v="non"/>
    <s v="non"/>
    <s v="non"/>
    <s v="non"/>
    <x v="1"/>
    <s v="oui"/>
    <s v="Emballage ménager"/>
    <s v="FRAIDIS"/>
    <d v="2023-09-29T00:00:00"/>
    <m/>
    <d v="2023-10-24T00:00:00"/>
  </r>
  <r>
    <s v="MS00120"/>
    <s v="MALDON Sel fumé Maldon 12 x 125g"/>
    <s v="5011428300028"/>
    <s v="MALDON"/>
    <s v="Emballage partiellement recyclable"/>
    <s v="non"/>
    <s v="non"/>
    <s v="non"/>
    <s v="non"/>
    <x v="1"/>
    <s v="oui"/>
    <s v="Emballage ménager"/>
    <s v="FRAIDIS"/>
    <d v="2023-09-29T00:00:00"/>
    <m/>
    <d v="2023-10-24T00:00:00"/>
  </r>
  <r>
    <s v="MS00300"/>
    <s v="MALDON Sel fumé Maldon 6 x 500g"/>
    <s v="5011428000294"/>
    <s v="MALDON"/>
    <s v="Emballage majoritairement recyclable"/>
    <s v="non"/>
    <s v="non"/>
    <s v="non"/>
    <s v="non"/>
    <x v="2"/>
    <s v="oui"/>
    <s v="Emballage ménager"/>
    <s v="FRAIDIS"/>
    <d v="2023-09-29T00:00:00"/>
    <m/>
    <d v="2023-10-24T00:00:00"/>
  </r>
  <r>
    <s v="MS00379"/>
    <s v="MALDON Sel classique Maldon 1.4KG"/>
    <s v="5011428000379"/>
    <s v="MALDON"/>
    <s v="Emballage majoritairement recyclable"/>
    <s v="non"/>
    <s v="non"/>
    <s v="non"/>
    <s v="non"/>
    <x v="2"/>
    <s v="oui"/>
    <s v="restauration"/>
    <s v="FRAIDIS"/>
    <d v="2023-09-29T00:00:00"/>
    <m/>
    <d v="2023-10-24T00:00:00"/>
  </r>
  <r>
    <s v="AF0220"/>
    <s v="ALFEZ Perles de couscous 6x200g"/>
    <s v="5010338301057"/>
    <s v="ALFEZ"/>
    <s v="Emballage partiellement recyclable"/>
    <s v="non"/>
    <s v="non"/>
    <s v="non"/>
    <s v="non"/>
    <x v="1"/>
    <s v="oui"/>
    <s v="Emballage ménager"/>
    <s v="EPIDIS"/>
    <d v="2023-09-19T00:00:00"/>
    <m/>
    <d v="2023-11-21T00:00:00"/>
  </r>
  <r>
    <s v="CO2305"/>
    <s v="COOLHULL Cheesecake cookie and cream  x 21"/>
    <s v="5098878014200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12"/>
    <s v="COOLHULL Apple Pie x 21"/>
    <s v="5098878014927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90"/>
    <s v="COOLHULL Apple Pie x 84"/>
    <s v="5098878006106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92"/>
    <s v="COOLHULL Carrot Cake x 84"/>
    <s v="5098878012770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94"/>
    <s v="COOLHULL Rocky Road x 84"/>
    <s v="5098878009305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95"/>
    <s v="COOLHULL Cheesecake Cookie and Cream x 84"/>
    <s v="5098878010806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CO2396"/>
    <s v="COOLHULL Tout Cacao x 84"/>
    <s v="5098878001408"/>
    <s v="COOLHULL FARM LTD"/>
    <s v="à compléter"/>
    <n v="0.3"/>
    <s v="non"/>
    <s v="oui"/>
    <s v="non"/>
    <x v="1"/>
    <s v="oui"/>
    <s v="restauration"/>
    <s v="FRAIDIS"/>
    <d v="2023-09-19T00:00:00"/>
    <d v="2023-12-22T00:00:00"/>
    <d v="2024-01-09T00:00:00"/>
  </r>
  <r>
    <s v="FO200948"/>
    <s v="GYOZAS LEGUME POULET 10 btes x 30 pcs x 20g"/>
    <s v="3 662676 000349"/>
    <s v="FOODEX"/>
    <s v="Emballage partiellement recyclable"/>
    <s v="non"/>
    <s v="non"/>
    <s v="non"/>
    <s v="non"/>
    <x v="1"/>
    <s v="oui"/>
    <s v="Emballage ménager"/>
    <s v="FRAIDIS"/>
    <d v="2023-09-26T00:00:00"/>
    <m/>
    <d v="2023-12-13T00:00:00"/>
  </r>
  <r>
    <s v="LC351C0008ES"/>
    <s v="LA COCINA DE SENEN Tortilla avec oignon 8 x700g"/>
    <s v="8414606782154"/>
    <s v="LA COCINA DE SENEN"/>
    <s v="Emballage partiellement recyclable"/>
    <s v="non"/>
    <s v="non"/>
    <s v="non"/>
    <s v="non"/>
    <x v="1"/>
    <s v="oui"/>
    <s v="restauration"/>
    <s v="FRAIDIS"/>
    <d v="2023-09-29T00:00:00"/>
    <m/>
    <d v="2023-12-13T00:00:00"/>
  </r>
  <r>
    <s v="LC370BH018ES"/>
    <s v="LA COCINA DE SENEN Mini Tortilla avec oignon 9 x 360g"/>
    <s v="8437017564140"/>
    <s v="LA COCINA DE SENEN"/>
    <s v="Emballage partiellement recyclable"/>
    <s v="non"/>
    <s v="non"/>
    <s v="non"/>
    <s v="non"/>
    <x v="1"/>
    <s v="oui"/>
    <s v="restauration"/>
    <s v="FRAIDIS"/>
    <d v="2023-09-29T00:00:00"/>
    <m/>
    <d v="2023-12-13T00:00:00"/>
  </r>
  <r>
    <s v="LC610C0018ES"/>
    <s v="LA COCINA DE SENEN Croquetas jambon ibérique et pain croustillant 18 btes x8 pcs x 25g"/>
    <s v="8414606782413"/>
    <s v="LA COCINA DE SENEN"/>
    <s v="Emballage partiellement recyclable"/>
    <s v="non"/>
    <s v="non"/>
    <s v="non"/>
    <s v="non"/>
    <x v="1"/>
    <s v="oui"/>
    <s v="Emballage ménager"/>
    <s v="FRAIDIS"/>
    <d v="2023-09-29T00:00:00"/>
    <m/>
    <d v="2023-12-13T00:00:00"/>
  </r>
  <r>
    <s v="LC614CH018ES"/>
    <s v="LA COCINA DE SENEN Croquetas jambon ibérique et pain croustillant four 18 btes x8 pcs x 25g"/>
    <s v="8437017564027"/>
    <s v="LA COCINA DE SENEN"/>
    <s v="Emballage partiellement recyclable"/>
    <s v="non"/>
    <s v="non"/>
    <s v="non"/>
    <s v="non"/>
    <x v="1"/>
    <s v="oui"/>
    <s v="Emballage ménager"/>
    <s v="FRAIDIS"/>
    <d v="2023-09-29T00:00:00"/>
    <m/>
    <d v="2023-12-13T00:00:00"/>
  </r>
  <r>
    <s v="LC641CH018ES"/>
    <s v="LA COCINA DE SENEN Croquetas cabillaud et oignons caramélisés four 18 btes x 8 pcs x 25 g"/>
    <s v="8437017564003"/>
    <s v="LA COCINA DE SENEN"/>
    <s v="Emballage partiellement recyclable"/>
    <s v="non"/>
    <s v="non"/>
    <s v="non"/>
    <s v="non"/>
    <x v="1"/>
    <s v="oui"/>
    <s v="Emballage ménager"/>
    <s v="FRAIDIS"/>
    <d v="2023-09-29T00:00:00"/>
    <m/>
    <d v="2023-12-13T00:00:00"/>
  </r>
  <r>
    <s v="LC958BH005ES"/>
    <s v="LA COCINA DE SENEN Pinchos pdt et Bacon 5 btes x 25 pcs x 23g"/>
    <s v="8437017564201"/>
    <s v="LA COCINA DE SENEN"/>
    <s v="Emballage partiellement recyclable"/>
    <s v="non"/>
    <s v="non"/>
    <s v="non"/>
    <s v="non"/>
    <x v="1"/>
    <s v="oui"/>
    <s v="Emballage ménager"/>
    <s v="FRAIDIS"/>
    <d v="2023-09-29T00:00:00"/>
    <m/>
    <d v="2023-12-13T00:00:00"/>
  </r>
  <r>
    <s v="RT05206"/>
    <s v="REAL THAI Vermicelles de riz 6x375g"/>
    <s v="8858135052065"/>
    <s v="REAL THAI"/>
    <s v="Emballage partiellement recyclable"/>
    <s v="non"/>
    <s v="non"/>
    <s v="non"/>
    <s v="non"/>
    <x v="1"/>
    <s v="oui"/>
    <s v="Emballage ménager"/>
    <s v="EPIDIS"/>
    <d v="2023-10-04T00:00:00"/>
    <m/>
    <d v="2023-12-12T00:00:00"/>
  </r>
  <r>
    <s v="RT05208"/>
    <s v="REAL THAI Nouilles de riz Pad Thaï 6x375g"/>
    <s v="8858135052089"/>
    <s v="REAL THAI"/>
    <s v="Emballage partiellement recyclable"/>
    <s v="non"/>
    <s v="non"/>
    <s v="non"/>
    <s v="non"/>
    <x v="1"/>
    <s v="oui"/>
    <s v="Emballage ménager"/>
    <s v="EPIDIS"/>
    <d v="2023-10-04T00:00:00"/>
    <m/>
    <d v="2023-12-12T00:00:00"/>
  </r>
  <r>
    <s v="SB16873"/>
    <s v="S&amp;B FOODS Pâte de Wasabi 20x43g"/>
    <s v="4901002168490"/>
    <s v="S&amp;B"/>
    <s v="Emballage majoritairement recyclable"/>
    <s v="non"/>
    <s v="non"/>
    <s v="non"/>
    <s v="non"/>
    <x v="1"/>
    <s v="oui"/>
    <s v="Emballage ménager"/>
    <s v="MULTIENSEIGNES"/>
    <d v="2023-10-04T00:00:00"/>
    <d v="2023-11-13T00:00:00"/>
    <d v="2023-11-08T00:00:00"/>
  </r>
  <r>
    <s v="SB17022"/>
    <s v="S&amp;B FOODS Pâte de Yuzu Kosho 20x43g"/>
    <s v="4901002168513"/>
    <s v="S&amp;B"/>
    <s v="Emballage majoritairement recyclable"/>
    <s v="non"/>
    <s v="non"/>
    <s v="non"/>
    <s v="non"/>
    <x v="1"/>
    <s v="oui"/>
    <s v="Emballage ménager"/>
    <s v="MULTIENSEIGNES"/>
    <d v="2023-10-04T00:00:00"/>
    <d v="2023-11-13T00:00:00"/>
    <d v="2023-11-08T00:00:00"/>
  </r>
  <r>
    <s v="SB17023"/>
    <s v="S&amp;B FOODS Pâte de Yuzu Nanami 20x43g"/>
    <s v="4901002168520"/>
    <s v="S&amp;B"/>
    <s v="Emballage majoritairement recyclable"/>
    <s v="non"/>
    <s v="non"/>
    <s v="non"/>
    <s v="non"/>
    <x v="1"/>
    <s v="oui"/>
    <s v="Emballage ménager"/>
    <s v="MULTIENSEIGNES"/>
    <d v="2023-10-04T00:00:00"/>
    <d v="2023-11-13T00:00:00"/>
    <d v="2023-11-08T00:00:00"/>
  </r>
  <r>
    <s v="GT03093"/>
    <s v="GOTAN Oignons Frits 12x100g"/>
    <s v="8710605030938"/>
    <s v="GOTAN"/>
    <s v="Emballage majoritairement recyclable"/>
    <s v="non"/>
    <s v="non"/>
    <s v="non"/>
    <s v="non"/>
    <x v="3"/>
    <s v="oui"/>
    <s v="Emballage ménager"/>
    <s v="EPIDIS"/>
    <d v="2023-09-29T00:00:00"/>
    <m/>
    <s v="ok"/>
  </r>
  <r>
    <s v="KI11071"/>
    <s v="KIKKOMAN Sauce Soja 4x1,9L"/>
    <s v="8715035110700"/>
    <s v="KIKKOMAN"/>
    <s v="Emballage majoritairement recyclable"/>
    <m/>
    <s v="non"/>
    <s v="non"/>
    <m/>
    <x v="4"/>
    <s v="non"/>
    <s v="restauration"/>
    <s v="FRAIDIS"/>
    <d v="2023-10-03T00:00:00"/>
    <d v="2023-12-22T00:00:00"/>
    <m/>
  </r>
  <r>
    <s v="SH59000"/>
    <s v="AKAFUJI Riz gourmand express 10x200g"/>
    <s v="4905671971801"/>
    <s v="AKAFUJI"/>
    <s v="Emballage majoritairement recyclable"/>
    <s v="non"/>
    <s v="non"/>
    <s v="non"/>
    <s v="non"/>
    <x v="5"/>
    <s v="oui"/>
    <s v="Emballage ménager"/>
    <s v="MULTIENSEIGNES"/>
    <d v="2023-10-03T00:00:00"/>
    <m/>
    <d v="2023-12-07T00:00:00"/>
  </r>
  <r>
    <s v="GT02114"/>
    <s v="GO-TAN Assaisonnement Sriracha Lime 6x1L"/>
    <s v="8710605021141"/>
    <s v="GOTAN"/>
    <s v="Emballage majoritairement recyclable"/>
    <s v="non"/>
    <s v="non"/>
    <s v="non"/>
    <s v="non"/>
    <x v="6"/>
    <s v="oui"/>
    <s v="Emballage ménager"/>
    <s v="MULTIENSEIGNES"/>
    <d v="2023-09-29T00:00:00"/>
    <m/>
    <s v="ok"/>
  </r>
  <r>
    <s v="GT02115"/>
    <s v="GO-TAN Assaisonnement Thaï Style 6x1L"/>
    <s v="8710605021158"/>
    <s v="GOTAN"/>
    <s v="Emballage majoritairement recyclable"/>
    <s v="non"/>
    <s v="non"/>
    <s v="non"/>
    <s v="non"/>
    <x v="6"/>
    <s v="oui"/>
    <s v="Emballage ménager"/>
    <s v="MULTIENSEIGNES"/>
    <d v="2023-09-29T00:00:00"/>
    <m/>
    <s v="ok"/>
  </r>
  <r>
    <s v="EN500520"/>
    <s v="ENRICO Peppadew Piquante Rouge 6x3kg"/>
    <s v="6007788002800"/>
    <s v="ENRICO"/>
    <s v="Emballage entièrement recyclable"/>
    <s v="non"/>
    <s v="non"/>
    <s v="non"/>
    <s v="non"/>
    <x v="7"/>
    <s v="oui"/>
    <s v="restauration"/>
    <s v="FRAIDIS"/>
    <d v="2023-09-19T00:00:00"/>
    <m/>
    <d v="2023-12-06T00:00:00"/>
  </r>
  <r>
    <s v="DI80183-006"/>
    <s v="DILMAH EXCEPT TN de Ceylan Chai 6BCx20sx2g"/>
    <s v="9312631144338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84-006"/>
    <s v="DILMAH EXCEPT TV Chine Jasmin 6BCx20sx2g"/>
    <s v="9312631144420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85-006"/>
    <s v="DILMAH EXCEPT TV de Chine Menthe verte 6BCx20sx2g"/>
    <s v="9312631144437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86-006"/>
    <s v="DILMAH EXCEPT TN Ceylan Amande 6BCx20sx2g"/>
    <s v="9312631144352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87-006"/>
    <s v="DILMAH EXCEPT TN Ceylan Citron Vert Or. 6BCx20sx2g"/>
    <s v="9312631144673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89-006"/>
    <s v="DILMAH EXCEPT TN Ceylan Perfect Breakfast 6BCx20sx2g"/>
    <s v="9312631144413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90-006"/>
    <s v="DILMAH EXCEPT TN de Ceylan Rose Vanille 6BCx20sx2g"/>
    <s v="9312631140361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97-006"/>
    <s v="DILMAH EXCEPT TV de Ceylan 6BCx20sx2g"/>
    <s v="9312631144345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198-006"/>
    <s v="DILMAH EXCEPT TN Ceylan Valley of Kings 6BCx20sx2g"/>
    <s v="9312631144666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200-006"/>
    <s v="DILMAH EXCEPT TN Ceylan Menthe Miel 6BCx20sx2g"/>
    <s v="9312631144383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201-006"/>
    <s v="DILMAH EXCEPT TN Ceylan Fruits rouges 6BCx20sx2g"/>
    <s v="9312631144390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206-006"/>
    <s v="DILMAH EXCEPT TN Ceylan Earl Grey 6BCx20sx2g"/>
    <s v="9312631144406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0209-006"/>
    <s v="DILMAH EXCEPT TV de Chine Sencha 6BCx20sx2g"/>
    <s v="9312631144444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18-006"/>
    <s v="DILMAH t-SERIES TN Ceylan Suprême Ceylan 6Btsx20sx2g"/>
    <s v="9312631841602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1-006"/>
    <s v="DILMAH t-SERIES TV Ceylan Menthe Poivrée 6Btsx20sx2g"/>
    <s v="9312631841633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2-006"/>
    <s v="DILMAH t-SERIES TN de Ceylan Vanille 6 Btsx20sx2g"/>
    <s v="9312631841640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3-006"/>
    <s v="DILMAH t-SERIES TN de Ceylan Original Earl Grey 6Btsx20sx2g"/>
    <s v="9312631841657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5-006"/>
    <s v="DILMAH t-SERIES TN Ceylan Cannelle 6Btsx20sx2g"/>
    <s v="9312631841671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6-006"/>
    <s v="DILMAH t-SERIES TN Ceylan Amande 6Btsx20sx2g"/>
    <s v="9312631841688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7-006"/>
    <s v="DILMAH t-SERIES TN Ceylan Mandarine 6 Btsx20sx2g"/>
    <s v="9312631841695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8-006"/>
    <s v="DILMAH t-SERIES Inf. Camomille 6 Btsx20sx2g"/>
    <s v="9312631841701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29-006"/>
    <s v="DILMAH t-SERIES TV Ceylan Young Hyson 6Btsx20sx2g"/>
    <s v="9312631842036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30-006"/>
    <s v="DILMAH t-SERIES TN de Ceylan Rose Vanille 6Btsx20sx2g"/>
    <s v="9312631842043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31-006"/>
    <s v="DILMAH t-SERIES TV Chine Jasmin 6Btsx20sx2g"/>
    <s v="9312631842050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241-006"/>
    <s v="DILMAH t-SERIES TN Ceylan Brilliant Breakfast 6Btsx20sx2g"/>
    <s v="9312631848724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300-006"/>
    <s v="DILMAH t-Series TV Chine Sencha Extra Special 6BCx20sx2g"/>
    <s v="9312631842074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DI81534-006"/>
    <s v="DILMAH t-SERIES TN Fumé Lapsang Souchong 6Btsx20sx2g"/>
    <s v="9312631842067"/>
    <s v="DILMAH"/>
    <s v="Emballage majoritairement recyclable"/>
    <m/>
    <s v="non"/>
    <s v="non"/>
    <m/>
    <x v="8"/>
    <s v="oui"/>
    <s v="Emballage ménager"/>
    <s v="MULTIENSEIGNES"/>
    <d v="2023-09-19T00:00:00"/>
    <d v="2023-12-22T00:00:00"/>
    <m/>
  </r>
  <r>
    <s v="GT02010"/>
    <s v="GOTAN Asian Naturals Lemongrass 6x1L"/>
    <s v="8710605020106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50"/>
    <s v="GOTAN Asian Naturals Aigre-Douce 6x1L"/>
    <s v="8710605020502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51"/>
    <s v="GOTAN Asian Naturals Chilli-Ail 6x1L"/>
    <s v="8710605020519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52"/>
    <s v="GOTAN Asian Naturals Curry Doux 6x1L"/>
    <s v="8710605020526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53"/>
    <s v="GOTAN Asian Naturals Soja-Sésame 6x1L"/>
    <s v="8710605020533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54"/>
    <s v="GOTAN Asian Naturals Teriyaki 6x1L"/>
    <s v="8710605020540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GT02065"/>
    <s v="GOTAN Asian Naturals Pad Thai 6x1L"/>
    <s v="8710605020656"/>
    <s v="GOTAN"/>
    <s v="Emballage majoritairement recyclable"/>
    <s v="non"/>
    <s v="non"/>
    <s v="non"/>
    <s v="non"/>
    <x v="9"/>
    <s v="oui"/>
    <s v="Emballage ménager"/>
    <s v="MULTIENSEIGNES"/>
    <d v="2023-09-29T00:00:00"/>
    <m/>
    <s v="ok"/>
  </r>
  <r>
    <s v="KI11014"/>
    <s v="KIKKOMAN Sauce Soja Carafe 12x150mL"/>
    <s v="8715035110106"/>
    <s v="KIKKOMAN"/>
    <s v="Emballage majoritairement recyclable"/>
    <m/>
    <s v="non"/>
    <s v="non"/>
    <m/>
    <x v="10"/>
    <s v="oui"/>
    <s v="Emballage ménager"/>
    <s v="MULTIENSEIGNES"/>
    <d v="2023-10-03T00:00:00"/>
    <d v="2023-12-22T00:00:00"/>
    <m/>
  </r>
  <r>
    <s v="KI13013"/>
    <s v="KIKKOMAN Sauce Soja Carafe TRS 6x150mL"/>
    <s v="8715035130104"/>
    <s v="KIKKOMAN"/>
    <s v="Emballage majoritairement recyclable"/>
    <m/>
    <s v="non"/>
    <s v="non"/>
    <m/>
    <x v="10"/>
    <s v="oui"/>
    <s v="Emballage ménager"/>
    <s v="MULTIENSEIGNES"/>
    <d v="2023-10-03T00:00:00"/>
    <d v="2023-12-22T00:00:00"/>
    <m/>
  </r>
  <r>
    <s v="KI25013"/>
    <s v="KIKKOMAN Sauce Soja Carafe sucrée 6x150mL"/>
    <s v="8715035250109"/>
    <s v="KIKKOMAN"/>
    <s v="Emballage majoritairement recyclable"/>
    <m/>
    <s v="non"/>
    <s v="non"/>
    <m/>
    <x v="10"/>
    <s v="oui"/>
    <s v="Emballage ménager"/>
    <s v="MULTIENSEIGNES"/>
    <d v="2023-10-03T00:00:00"/>
    <d v="2023-12-22T00:00:00"/>
    <m/>
  </r>
  <r>
    <s v="DI80167-006"/>
    <s v="DILMAH WATTE TN MEDA Région 'Kandy' 6x125g"/>
    <s v="9312631131666"/>
    <s v="DILMAH"/>
    <s v="Boîte entièrement recyclable"/>
    <m/>
    <s v="non"/>
    <s v="non"/>
    <m/>
    <x v="11"/>
    <s v="non"/>
    <s v="Emballage ménager"/>
    <s v="MULTIENSEIGNES"/>
    <d v="2023-09-19T00:00:00"/>
    <d v="2023-12-22T00:00:00"/>
    <m/>
  </r>
  <r>
    <s v="DI80453-012"/>
    <s v="DILMAH INF Rooibos Vert Cardamome, Ging. 12x20sx2g"/>
    <s v="9312631153507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454-012"/>
    <s v="DILMAH INF Mandarine Rose Pamplemousse 12x20sx2g"/>
    <s v="9312631153514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22-003"/>
    <s v="DILMAH WATTE TN Ceylan RAN Région 'Nuwara' 3Rx30sx2g"/>
    <s v="9312631849875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24-003"/>
    <s v="DILMAH WATTE TN Ceylan MEDA Région 'Kandy' 3Rx30sx2g"/>
    <s v="9312631849899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25-003"/>
    <s v="DILMAH WATTE TN Ceylan YATA Région 'Galle' 3Rx30sx2g"/>
    <s v="9312631849905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26-003"/>
    <s v="DILMAH WATTE TN UDA Région 'Dimbula' 3Rx30sx2g"/>
    <s v="9312631849882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45-006"/>
    <s v="DILMAH EXCEPT TN de Ceylan Fruits Rouges 6Bx100g"/>
    <s v="9312631764055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46-006"/>
    <s v="DILMAH EXCEPT TV de Ceylan 6Bx100g"/>
    <s v="9312631764062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47-006"/>
    <s v="DILMAH EXCEPT TN de Ceylan earl Grey 6Bx100g"/>
    <s v="9312631764079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48-006"/>
    <s v="DILMAH EXCEPT TV de Chine Jasmin 6Bx100g"/>
    <s v="9312631764086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49-006"/>
    <s v="DILMAH EXCEPT TV de Chine Sencha Menthe verte 6Bx100g"/>
    <s v="9312631764093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0-006"/>
    <s v="DILMAH EXCEPT TN de Ceylan Amande 6Bx100g"/>
    <s v="9312631771527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2-006"/>
    <s v="DILMAH EXCEPT TN d'Inde Assam 6Bx100g"/>
    <s v="9312631764468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4-006"/>
    <s v="DILMAH EXCEPT TN Ceylan Perfect Breakfast 6Bx100g"/>
    <s v="9312631764123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5-006"/>
    <s v="DILMAH EXCEPT TN de Ceylan Rose Vanille 6Bx100g"/>
    <s v="9312631764130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6-006"/>
    <s v="DILMAH EXCEPT TN de Ceylan Valley of Kings 6Bx100g"/>
    <s v="9312631764451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58-006"/>
    <s v="DILMAH EXCEPT TN de Ceylan Chai 6Bx100g"/>
    <s v="9312631771541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561-006"/>
    <s v="DILMAH EXCEPT TV Chine Sencha 6Bx100g"/>
    <s v="9312631764147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262-004"/>
    <s v="DILMAH t-SERIES TV Ceylan Young Hyson 4Rx50sXLx2g"/>
    <s v="9312631862577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263-004"/>
    <s v="DILMAH t-SERIES TN Ceylan Original Earl Grey 4Rx50sXLx2g"/>
    <s v="9312631862584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264-004"/>
    <s v="DILMAH t-SERIES TN Suprême Ceylan 4Rx50sXLx2g"/>
    <s v="9312631862607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266-004"/>
    <s v="DILMAH t-SERIES TN Ceylan Brilliant Breakfast 4Rx50SXLx2g"/>
    <s v="9312631862720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497-004"/>
    <s v="DILMAH t-SERIES INF Menthe Poivrée 4Rx30sx2g"/>
    <s v="9312631862539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498-004"/>
    <s v="DILMAH t-SERIES INF Camomille 4Rx30sx2g"/>
    <s v="9312631862546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499-004"/>
    <s v="DILMAH t-SERIES TN Ceylan Rose Vanille 4Rx50sXLx2g"/>
    <s v="9312631862645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01-004"/>
    <s v="DILMAH t-SERIES TV Ceylan Menthe Poivrée 4Rx50sx2g"/>
    <s v="9312631862492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03-004"/>
    <s v="DILMAH t-SERIES Inf. Hibiscus Églantier 4Rx30sx2g"/>
    <s v="9312631862553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05-004"/>
    <s v="DILMAH t-SERIES TV Chine Jasmin 4Rx50sXLx2g"/>
    <s v="9312631862614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08-004"/>
    <s v="DILMAH t-SERIES TN Ceylan Myrtille Grenade 4Rx50sx2g"/>
    <s v="9312631862676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09-004"/>
    <s v="DILMAH t-SERIES TN Ceylan Litchi Rose Am. 4Rx50sXLx2g"/>
    <s v="9312631862683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10-004"/>
    <s v="DILMAH t-SERIES TN Ceylan Mangue Fraise 4Rx50sXLx2g"/>
    <s v="9312631862690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11-004"/>
    <s v="DILMAH t-SERIES TN de Ceylan Pêche 4Rx50sXLx2g"/>
    <s v="9312631862706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12-004"/>
    <s v="DILMAH t-SERIES TN Ceylan Amande 4Rx50sXLx2g"/>
    <s v="9312631862713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15-004"/>
    <s v="DILMAH t-SERIES Infusion Pomme Cannelle Orange 4Rx40sXLx2g"/>
    <s v="9312631862751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65-004"/>
    <s v="DILMAH t-SERIES TN Région Darjeeling 4Rx50sXLx2g"/>
    <s v="9312631862621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71-004"/>
    <s v="DILMAH t-SERIES TV Chine Sencha Extra Special 4Rx50sx2g"/>
    <s v="9312631862515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72-004"/>
    <s v="DILMAH t-SERIES TSF Oolong Tie guan Yin 4Rx50sx2g"/>
    <s v="9312631862522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1573-004"/>
    <s v="DILMAH t-SERIES TB Ceylan silver Tips 4Rx30sx2g"/>
    <s v="9312631862591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6270-601"/>
    <s v="DILMAH t-SERIES TN de Ceylan Pêche 4Rx50sXLx2g"/>
    <s v="9312631862706"/>
    <s v="DILMAH"/>
    <s v="Boîte entièrement recyclable"/>
    <m/>
    <s v="non"/>
    <s v="non"/>
    <m/>
    <x v="11"/>
    <s v="oui"/>
    <s v="Emballage ménager"/>
    <s v="MULTIENSEIGNES"/>
    <d v="2023-09-19T00:00:00"/>
    <d v="2023-12-22T00:00:00"/>
    <m/>
  </r>
  <r>
    <s v="DI80327-006"/>
    <s v="DILMAH Thé noir bio de Ceylan English Breakfast 6x20sx2g FR-BIO-09"/>
    <s v="9312631153446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28-006"/>
    <s v="DILMAH Thé noir bio de Ceylan Earl Grey 6x20sx2g FR-BIO-09"/>
    <s v="9312631153439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29-006"/>
    <s v="DILMAH Thé vert bio à la menthe poivrée 6x20sx2g FR-BIO-09"/>
    <s v="9312631153453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30-006"/>
    <s v="DILMAH Thé vert bio de Chine au gingembre de Ceylan 6x20sx2g FR-BIO-09"/>
    <s v="9312631153460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31-006"/>
    <s v="DILMAH Thé vert bio de chine 6x20sx2g FR-BIO-09"/>
    <s v="9312631153415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32-006"/>
    <s v="DILMAH Infusion bio hibiscus aromatisée aux fruits 6x20x2g FR-BIO-09"/>
    <s v="9312631153408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0333-006"/>
    <s v="DILMAH Infusion bio menthe verte aromatisée aux fruits 6x20sx2g FR-BIO-09"/>
    <s v="9312631153422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1675-006"/>
    <s v="DILMAH Thé vert Bio de Chine aux épices de Ceylan 6x20sx2g FR-BIO-09"/>
    <s v="9312631156744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DI81984-006"/>
    <s v="DILMAH Thé noir bio Ceylan arôme naturel caramel &amp; gingembre 6x20sx2g FR-BIO-09"/>
    <s v="9312631158243"/>
    <s v="DILMAH"/>
    <s v="Emballage entièrement recyclable"/>
    <m/>
    <s v="non"/>
    <s v="non"/>
    <m/>
    <x v="11"/>
    <s v="oui"/>
    <s v="Emballage ménager"/>
    <s v="MULTIENSEIGNES"/>
    <d v="2023-09-19T00:00:00"/>
    <d v="2023-12-22T00:00:00"/>
    <m/>
  </r>
  <r>
    <s v="KI36036"/>
    <s v="KIKKOMAN Sauce Yakitori 6x250mL"/>
    <s v="8715035360303"/>
    <s v="KIKKOMAN"/>
    <s v="Emballage entièrement recyclable"/>
    <m/>
    <s v="non"/>
    <s v="non"/>
    <m/>
    <x v="11"/>
    <s v="oui"/>
    <s v="Emballage ménager"/>
    <s v="MULTIENSEIGNES"/>
    <d v="2023-10-03T00:00:00"/>
    <d v="2023-12-22T00:00:00"/>
    <m/>
  </r>
  <r>
    <s v="KI45033"/>
    <s v="KIKKOMAN Sauce Poke 6x250mL"/>
    <s v="8715035450301"/>
    <s v="KIKKOMAN"/>
    <s v="Emballage entièrement recyclable"/>
    <m/>
    <s v="non"/>
    <s v="non"/>
    <m/>
    <x v="11"/>
    <s v="oui"/>
    <s v="Emballage ménager"/>
    <s v="MULTIENSEIGNES"/>
    <d v="2023-10-03T00:00:00"/>
    <d v="2023-12-22T00:00:00"/>
    <m/>
  </r>
  <r>
    <s v="DC01362"/>
    <s v="DI CANOSSA Fusilli sauce Cèpes 12x70g"/>
    <s v="8058669801362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DC01393"/>
    <s v="DI CANOSSA Fusilli sauce Carbonara 12x70g"/>
    <s v="8058669801393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DC01409"/>
    <s v="DI CANOSSA Fusilli sauce Arrabbiata 12x70g"/>
    <s v="8058669801409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DC01423"/>
    <s v="DI CANOSSA Fusilli sauce Tomate Mozzarella 12x70g"/>
    <s v="8058669801423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DC01430"/>
    <s v="DI CANOSSA Fusilli sauce Fromage Poivre noir 12x70g"/>
    <s v="8058669801430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DC01447"/>
    <s v="DI CANOSSA Fusilli sauce Bolognaise 12x70g"/>
    <s v="8058669801447"/>
    <s v="DI CANOSSA"/>
    <s v="Emballage entièrement recyclable"/>
    <s v="non"/>
    <s v="non"/>
    <s v="non"/>
    <s v="non"/>
    <x v="11"/>
    <s v="oui"/>
    <s v="Emballage ménager"/>
    <s v="EPIDIS"/>
    <d v="2023-10-04T00:00:00"/>
    <d v="2023-12-22T00:00:00"/>
    <d v="2024-01-18T00:00:00"/>
  </r>
  <r>
    <s v="KI34965"/>
    <s v="KIKKOMAN Assaisonnement riz à sushi 12x300mL"/>
    <s v="4901515349652"/>
    <s v="KIKKOMAN"/>
    <s v="Emballage entièrement recyclable"/>
    <m/>
    <s v="non"/>
    <s v="non"/>
    <m/>
    <x v="12"/>
    <s v="oui"/>
    <s v="Emballage ménager"/>
    <s v="MULTIENSEIGNES"/>
    <d v="2023-10-03T00:00:00"/>
    <d v="2023-12-22T00:00:00"/>
    <m/>
  </r>
  <r>
    <s v="FC0754"/>
    <s v="FROM A COEUR Mini-Involtini 1kg"/>
    <s v="3760064260754"/>
    <s v="FROM A COEUR"/>
    <s v="Emballage majoritairement recyclable"/>
    <n v="0.7"/>
    <s v="non"/>
    <s v="non"/>
    <s v="non"/>
    <x v="13"/>
    <s v="non"/>
    <s v="Emballage ménager"/>
    <s v="FRAIDIS"/>
    <d v="2023-09-26T00:00:00"/>
    <m/>
    <s v="ok"/>
  </r>
  <r>
    <s v="OBCN-039"/>
    <s v="ORIEN BITES Nems Poulet 12 btes x 50 pcs x 20g"/>
    <s v="8887290059145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060"/>
    <s v="ORIEN BITES Aumonieres Poulet Coco Curry Vert 6 btes x 84 pcs x 12g"/>
    <s v="8887290070201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064"/>
    <s v="ORIEN BITES Yakitori Mix 6 btes x 45 pcs x 15g"/>
    <s v="8887290053242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098"/>
    <s v="ORIEN BITES Yakitori Poulet Thaï 6 btes x 67 pcs x 15g"/>
    <s v="8887290053068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099"/>
    <s v="ORIEN BITES Yakitori Poulet à la Japonaise 6 btes x 67 pcs x 15g"/>
    <s v="8887290053020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100"/>
    <s v="ORIEN BITES Yakitori Poulet Tandoori 6 btes x 50 pcs x 20g"/>
    <s v="8887290053150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OBCN-102"/>
    <s v="ORIEN BITES Nems Poulet Hawaien 6 btes x 100 pcs x 20g"/>
    <s v="8887290059152"/>
    <s v="ORIEN BITES"/>
    <s v="Emballage entièrement recyclable"/>
    <s v="85-90%"/>
    <s v="non"/>
    <s v="non"/>
    <s v="non"/>
    <x v="14"/>
    <s v="oui"/>
    <s v="restauration"/>
    <s v="FRAIDIS"/>
    <d v="2023-09-29T00:00:00"/>
    <d v="2023-12-22T00:00:00"/>
    <d v="2023-12-22T00:00:00"/>
  </r>
  <r>
    <s v="OBCN-103"/>
    <s v="ORIEN BITES Mikado Poulet 6 btes x 50 pcs x 20g"/>
    <s v="8887290070102"/>
    <s v="ORIEN BITES"/>
    <s v="Emballage entièrement recyclable"/>
    <s v="85-90%"/>
    <s v="non"/>
    <s v="non"/>
    <s v="non"/>
    <x v="14"/>
    <s v="oui"/>
    <s v="Emballage ménager"/>
    <s v="FRAIDIS"/>
    <d v="2023-09-29T00:00:00"/>
    <m/>
    <d v="2023-11-28T00:00:00"/>
  </r>
  <r>
    <s v="GT01868"/>
    <s v="GOTAN Asian Naturals Sauce Nuoc Mam 6x145mL"/>
    <s v="8710605018684"/>
    <s v="GOTAN"/>
    <s v="Emballage entièrement recyclable"/>
    <s v="verre 65%, bouchon 42%"/>
    <s v="non"/>
    <s v="non"/>
    <s v="non"/>
    <x v="15"/>
    <s v="oui"/>
    <s v="Emballage ménager"/>
    <s v="MULTIENSEIGNES"/>
    <d v="2023-09-29T00:00:00"/>
    <m/>
    <s v="ok"/>
  </r>
  <r>
    <s v="GT01871"/>
    <s v="GOTAN Asian Naturals Sauce d’huître 6x140mL"/>
    <s v="8710605018714"/>
    <s v="GOTAN"/>
    <s v="Emballage entièrement recyclable"/>
    <s v="verre 65%, bouchon 42%"/>
    <s v="non"/>
    <s v="non"/>
    <s v="non"/>
    <x v="15"/>
    <s v="oui"/>
    <s v="Emballage ménager"/>
    <s v="MULTIENSEIGNES"/>
    <d v="2023-09-29T00:00:00"/>
    <m/>
    <s v="ok"/>
  </r>
  <r>
    <s v="GT02603"/>
    <s v="GOTAN Huile de Sésame 6x250mL"/>
    <s v="8710605026030"/>
    <s v="GOTAN"/>
    <s v="Emballage entièrement recyclable"/>
    <s v="verre 65%"/>
    <s v="non"/>
    <s v="non"/>
    <s v="non"/>
    <x v="16"/>
    <s v="oui"/>
    <s v="Emballage ménager"/>
    <s v="MULTIENSEIGNES"/>
    <d v="2023-09-29T00:00:00"/>
    <m/>
    <s v="ok"/>
  </r>
  <r>
    <s v="GT02655"/>
    <s v="GOTAN Huile Aromatisée pour Wok 6x250mL"/>
    <s v="8710605026559"/>
    <s v="GOTAN"/>
    <s v="Emballage entièrement recyclable"/>
    <s v="verre 65%"/>
    <s v="non"/>
    <s v="non"/>
    <s v="non"/>
    <x v="16"/>
    <s v="oui"/>
    <s v="Emballage ménager"/>
    <s v="MULTIENSEIGNES"/>
    <d v="2023-09-29T00:00:00"/>
    <m/>
    <s v="ok"/>
  </r>
  <r>
    <s v="KI11034"/>
    <s v="KIKKOMAN Sauce Soja 12x250mL"/>
    <s v="8715035110304"/>
    <s v="KIKKOMAN"/>
    <s v="Emballage entièrement recyclable"/>
    <m/>
    <s v="non"/>
    <s v="non"/>
    <m/>
    <x v="17"/>
    <s v="oui"/>
    <s v="Emballage ménager"/>
    <s v="EPIDIS"/>
    <d v="2023-10-03T00:00:00"/>
    <d v="2023-12-22T00:00:00"/>
    <m/>
  </r>
  <r>
    <s v="KI48023"/>
    <s v="KIKKOMAN Sauce Soja FR-BIO-09 6x150mL"/>
    <s v="8715035480209"/>
    <s v="KIKKOMAN"/>
    <s v="Emballage entièrement recyclable"/>
    <m/>
    <s v="non"/>
    <s v="non"/>
    <m/>
    <x v="17"/>
    <s v="oui"/>
    <s v="Emballage ménager"/>
    <s v="EPIDIS"/>
    <d v="2023-10-03T00:00:00"/>
    <d v="2023-12-22T00:00:00"/>
    <m/>
  </r>
  <r>
    <s v="KI52023"/>
    <s v="KIKKOMAN Sauce Ponzu 6x150mL"/>
    <s v="8715035520202"/>
    <s v="KIKKOMAN"/>
    <s v="Emballage entièrement recyclable"/>
    <m/>
    <s v="non"/>
    <s v="non"/>
    <m/>
    <x v="17"/>
    <s v="oui"/>
    <s v="Emballage ménager"/>
    <s v="EPIDIS"/>
    <d v="2023-10-03T00:00:00"/>
    <d v="2023-12-22T00:00:00"/>
    <m/>
  </r>
  <r>
    <s v="KI11024"/>
    <s v="KIKKOMAN Sauce Soja 12x150mL"/>
    <s v="8715035110205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13033"/>
    <s v="KIKKOMAN Sauce Soja TRS  6x250mL"/>
    <s v="8715035130302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15033"/>
    <s v="KIKKOMAN Sauce Soja Sans Gluten 6x250mL"/>
    <s v="8715035150300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21033"/>
    <s v="KIKKOMAN Sauce Teriyaki  6x250mL"/>
    <s v="8715035210301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22033"/>
    <s v="KIKKOMAN Sauce Soja Douce 6x250mL"/>
    <s v="8715035220300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23033"/>
    <s v="KIKKOMAN Sauce Wok 6x250mL"/>
    <s v="8715035230309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24033"/>
    <s v="KIKKOMAN Sauce Sushi-Sashimi 6x250mL"/>
    <s v="8715035240308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KI25033"/>
    <s v="KIKKOMAN Sauce Soja Sucrée 6x250mL"/>
    <s v="8715035250307"/>
    <s v="KIKKOMAN"/>
    <s v="Emballage entièrement recyclable"/>
    <m/>
    <s v="non"/>
    <s v="non"/>
    <m/>
    <x v="17"/>
    <s v="oui"/>
    <s v="Emballage ménager"/>
    <s v="MULTIENSEIGNES"/>
    <d v="2023-10-03T00:00:00"/>
    <d v="2023-12-22T00:00:00"/>
    <m/>
  </r>
  <r>
    <s v="OBCN-001"/>
    <s v="ORIEN BITES Samosa Curry Legumes 12 btes x 67 pcs x 15g"/>
    <s v="8887290052115"/>
    <s v="ORIEN BITES"/>
    <s v="Emballage entièrement recyclable"/>
    <s v="non"/>
    <s v="non"/>
    <s v="oui"/>
    <s v="non"/>
    <x v="18"/>
    <s v="oui"/>
    <s v="Emballage ménager"/>
    <s v="FRAIDIS"/>
    <d v="2023-09-29T00:00:00"/>
    <m/>
    <d v="2023-11-28T00:00:00"/>
  </r>
  <r>
    <s v="OBCN-002"/>
    <s v="ORIEN BITES Nems Légumes 12 btes x 67 pcs x 15g"/>
    <s v="8886300760262"/>
    <s v="ORIEN BITES"/>
    <s v="Emballage entièrement recyclable"/>
    <s v="non"/>
    <s v="non"/>
    <s v="oui"/>
    <s v="non"/>
    <x v="18"/>
    <s v="oui"/>
    <s v="Emballage ménager"/>
    <s v="FRAIDIS"/>
    <d v="2023-09-29T00:00:00"/>
    <m/>
    <d v="2023-11-28T00:00:00"/>
  </r>
  <r>
    <s v="OBCN-073"/>
    <s v="ORIEN BITES Mikado Vegetarien 6 btes x 67 pcs x 15g"/>
    <s v="8887290050227"/>
    <s v="ORIEN BITES"/>
    <s v="Emballage entièrement recyclable"/>
    <s v="non"/>
    <s v="non"/>
    <s v="oui"/>
    <s v="non"/>
    <x v="18"/>
    <s v="oui"/>
    <s v="Emballage ménager"/>
    <s v="FRAIDIS"/>
    <d v="2023-09-29T00:00:00"/>
    <m/>
    <d v="2023-11-28T00:00:00"/>
  </r>
  <r>
    <s v="RT01201"/>
    <s v="REAL THAI Pâte de curry rouge 6x227g"/>
    <s v="8858135012014"/>
    <s v="REAL THAI"/>
    <s v="Emballage majoritairement recyclable"/>
    <s v="65% verre"/>
    <s v="non"/>
    <s v="non"/>
    <s v="non"/>
    <x v="19"/>
    <s v="oui"/>
    <s v="Emballage ménager"/>
    <s v="EPIDIS"/>
    <d v="2023-10-04T00:00:00"/>
    <m/>
    <d v="2023-11-20T00:00:00"/>
  </r>
  <r>
    <s v="RT01202"/>
    <s v="REAL THAI Pâte de curry vert 6x227g"/>
    <s v="8858135012021"/>
    <s v="REAL THAI"/>
    <s v="Emballage majoritairement recyclable"/>
    <s v="65% verre"/>
    <s v="non"/>
    <s v="non"/>
    <s v="non"/>
    <x v="19"/>
    <s v="oui"/>
    <s v="Emballage ménager"/>
    <s v="EPIDIS"/>
    <d v="2023-10-04T00:00:00"/>
    <m/>
    <d v="2023-11-20T00:00:00"/>
  </r>
  <r>
    <s v="RT01203"/>
    <s v="REAL THAI Pâte de curry jaune 6x227g"/>
    <s v="8858135001384"/>
    <s v="REAL THAI"/>
    <s v="Emballage majoritairement recyclable"/>
    <s v="65% verre"/>
    <s v="non"/>
    <s v="non"/>
    <s v="non"/>
    <x v="19"/>
    <s v="oui"/>
    <s v="Emballage ménager"/>
    <s v="EPIDIS"/>
    <d v="2023-10-04T00:00:00"/>
    <m/>
    <d v="2023-11-20T00:00:00"/>
  </r>
  <r>
    <s v="RT04206"/>
    <s v="REAL THAI Sauce Pad Thaï 6x180ml"/>
    <s v="8858135042066"/>
    <s v="REAL THAI"/>
    <s v="Emballage majoritairement recyclable"/>
    <s v="65% verre"/>
    <s v="non"/>
    <s v="non"/>
    <s v="non"/>
    <x v="19"/>
    <s v="oui"/>
    <s v="Emballage ménager"/>
    <s v="EPIDIS"/>
    <d v="2023-10-04T00:00:00"/>
    <m/>
    <d v="2023-11-20T00:00:00"/>
  </r>
  <r>
    <s v="AF0093"/>
    <s v="ALFEZ Tahini 6x160g"/>
    <s v="5010338300890"/>
    <s v="ALFEZ"/>
    <s v="Emballage entièrement recyclable"/>
    <s v="Pot 60%, Couvercle 58%"/>
    <s v="non"/>
    <s v="non"/>
    <s v="non"/>
    <x v="20"/>
    <s v="oui"/>
    <s v="Emballage ménager"/>
    <s v="EPIDIS"/>
    <d v="2023-09-19T00:00:00"/>
    <m/>
    <d v="2023-11-21T00:00:00"/>
  </r>
  <r>
    <s v="AF0223"/>
    <s v="ALFEZ Sauce tomate à la harissa fumée 6x450g"/>
    <s v="5010338301088"/>
    <s v="ALFEZ"/>
    <s v="Emballage entièrement recyclable"/>
    <s v="Pot 30%, couvercle 58%"/>
    <s v="non"/>
    <s v="non"/>
    <s v="non"/>
    <x v="20"/>
    <s v="oui"/>
    <s v="Emballage ménager"/>
    <s v="EPIDIS"/>
    <d v="2023-09-19T00:00:00"/>
    <m/>
    <d v="2023-11-21T00:00:00"/>
  </r>
  <r>
    <s v="AF0224"/>
    <s v="ALFEZ Sauce tomate aux épices marocaines 6x450g"/>
    <s v="5010338301095"/>
    <s v="ALFEZ"/>
    <s v="Emballage entièrement recyclable"/>
    <s v="Pot 30%, couvercle 58%"/>
    <s v="non"/>
    <s v="non"/>
    <s v="non"/>
    <x v="20"/>
    <s v="oui"/>
    <s v="Emballage ménager"/>
    <s v="EPIDIS"/>
    <d v="2023-09-19T00:00:00"/>
    <m/>
    <d v="2023-11-21T00:00:00"/>
  </r>
  <r>
    <s v="AF0225"/>
    <s v="ALFEZ Sauce tomate abricots coriandre 6x450g"/>
    <s v="5010338301101"/>
    <s v="ALFEZ"/>
    <s v="Emballage entièrement recyclable"/>
    <s v="Pot 30%, couvercle 58%"/>
    <s v="non"/>
    <s v="non"/>
    <s v="non"/>
    <x v="20"/>
    <s v="oui"/>
    <s v="Emballage ménager"/>
    <s v="EPIDIS"/>
    <d v="2023-09-19T00:00:00"/>
    <m/>
    <d v="2023-11-21T00:00:00"/>
  </r>
  <r>
    <s v="AF0251"/>
    <s v="ALFEZ Marinade Shawarma 6x165g"/>
    <s v="5010338103644"/>
    <s v="ALFEZ"/>
    <s v="Emballage entièrement recyclable"/>
    <s v="Pot 60%, Couvercle 58%"/>
    <s v="non"/>
    <s v="non"/>
    <s v="non"/>
    <x v="20"/>
    <s v="oui"/>
    <s v="Emballage ménager"/>
    <s v="EPIDIS"/>
    <d v="2023-09-19T00:00:00"/>
    <m/>
    <d v="2023-11-21T00:00:00"/>
  </r>
  <r>
    <s v="AF0252"/>
    <s v="ALFEZ Marinade Kebab 6x165g"/>
    <s v="5010338103651"/>
    <s v="ALFEZ"/>
    <s v="Emballage entièrement recyclable"/>
    <s v="Pot 60%, Couvercle 58%"/>
    <s v="non"/>
    <s v="non"/>
    <s v="non"/>
    <x v="20"/>
    <s v="oui"/>
    <s v="Emballage ménager"/>
    <s v="EPIDIS"/>
    <d v="2023-09-19T00:00:00"/>
    <m/>
    <d v="2023-11-21T00:00:00"/>
  </r>
  <r>
    <s v="AF0278"/>
    <s v="AL'FEZ Delice de Harissa 6x180G"/>
    <s v="5010338301873"/>
    <s v="ALFEZ"/>
    <s v="Emballage entièrement recyclable"/>
    <s v="Pot 60%, Couvercle 58%"/>
    <s v="non"/>
    <s v="non"/>
    <s v="non"/>
    <x v="20"/>
    <s v="oui"/>
    <s v="Emballage ménager"/>
    <s v="EPIDIS"/>
    <d v="2023-09-19T00:00:00"/>
    <m/>
    <d v="2023-11-21T00:00:00"/>
  </r>
  <r>
    <s v="GT09251"/>
    <s v="GOTAN Purée de Gingembre 6x100g"/>
    <s v="8710605092516"/>
    <s v="GOTAN"/>
    <s v="Emballage entièrement recyclable"/>
    <s v="verre 65%, bouchon 42%"/>
    <s v="non"/>
    <s v="non"/>
    <s v="non"/>
    <x v="20"/>
    <s v="oui"/>
    <s v="Emballage ménager"/>
    <s v="EPIDIS"/>
    <d v="2023-09-29T00:00:00"/>
    <m/>
    <s v="ok"/>
  </r>
  <r>
    <s v="PTBFF035"/>
    <s v="PATAKS Pâte de Curry Tandoori 6x170g"/>
    <s v="5011308700351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BFF037"/>
    <s v="PATAKS Pâte de Curry Doux 6x165g"/>
    <s v="5011308700375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BFF091"/>
    <s v="PATAKS Pâte de Curry Tikka Masala 6x165g"/>
    <s v="5011308700917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BFF095"/>
    <s v="PATAKS Pâte de Curry Korma 6x165g"/>
    <s v="5011308700955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BFF097"/>
    <s v="PATAKS Pâte de Curry Madras 6x165g"/>
    <s v="5011308700979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BFF201"/>
    <s v="PATAKS Chutney de Mangue 6x340g"/>
    <s v="0069276120034"/>
    <s v="PATAKS"/>
    <s v="Emballage entièrement recyclable"/>
    <s v="pot 40%, couvercle 58%"/>
    <s v="non"/>
    <s v="non"/>
    <s v="non"/>
    <x v="21"/>
    <s v="oui"/>
    <s v="Emballage ménager"/>
    <s v="MULTIENSEIGNES"/>
    <d v="2023-09-19T00:00:00"/>
    <m/>
    <d v="2023-11-21T00:00:00"/>
  </r>
  <r>
    <s v="PTEFF001"/>
    <s v="PATAKS Sauce Tandoori 6x450g"/>
    <s v="5011308303156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PTEFF002"/>
    <s v="PATAKS Sauce Coco Cacahuète 6x450g"/>
    <s v="5011308303163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PTEFF003"/>
    <s v="PATAKS Sauce Tikka Masala épicée 6x450g"/>
    <s v="5011308303170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PTEFF004"/>
    <s v="PATAKS Sauce Tikka Masala 6x450g"/>
    <s v="5011308303187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PTEFF005"/>
    <s v="PATAKS Sauce Korma 6x450g"/>
    <s v="5011308303194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PTEFF006"/>
    <s v="PATAKS Sauce Butter Chicken 6x450g"/>
    <s v="5011308303200"/>
    <s v="PATAKS"/>
    <s v="Emballage entièrement recyclable"/>
    <s v="Pot 30%, couvercle 58%"/>
    <s v="non"/>
    <s v="non"/>
    <s v="non"/>
    <x v="21"/>
    <s v="oui"/>
    <s v="Emballage ménager"/>
    <s v="MULTIENSEIGNES"/>
    <d v="2023-09-19T00:00:00"/>
    <m/>
    <d v="2023-11-21T00:00:00"/>
  </r>
  <r>
    <s v="OBCN-105"/>
    <s v="ORIEN BITES Nems Canard 6 btes x 50 pcs x 20g"/>
    <s v="8887290059138"/>
    <s v="ORIEN BITES"/>
    <s v="Emballage entièrement recyclable"/>
    <s v="non"/>
    <s v="non"/>
    <s v="oui"/>
    <s v="non"/>
    <x v="21"/>
    <s v="oui"/>
    <s v="Emballage ménager"/>
    <s v="FRAIDIS"/>
    <d v="2023-09-29T00:00:00"/>
    <m/>
    <d v="2023-11-28T00:00:00"/>
  </r>
  <r>
    <s v="GT02652"/>
    <s v="GOTAN Asian Naturals Curry Doux 6x240mL"/>
    <s v="8710605026528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GT02675"/>
    <s v="GOTAN Asian Naturals Aigre-Douce 6x240mL"/>
    <s v="8710605026634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GT02676"/>
    <s v="GOTAN Asian Naturals Curry Doux 6x240mL"/>
    <s v="8710605026627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GT02677"/>
    <s v="GOTAN Asian Naturals Soja-Sésame 6x240mL"/>
    <s v="8710605026610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GT02678"/>
    <s v="GOTAN Asian Naturals Teriyaki 6x240mL"/>
    <s v="8710605026542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GT02701"/>
    <s v="GOTAN Asian Naturals Teriyaki 6x240mL"/>
    <s v="8710605027013"/>
    <s v="GOTAN"/>
    <s v="Emballage entièrement recyclable"/>
    <s v="oui"/>
    <s v="Verre 65% - Bouchon 42%"/>
    <s v="non"/>
    <s v="non"/>
    <x v="22"/>
    <s v="oui"/>
    <s v="Emballage ménager"/>
    <s v="EPIDIS"/>
    <d v="2023-09-29T00:00:00"/>
    <m/>
    <s v="ok"/>
  </r>
  <r>
    <s v="DA047541"/>
    <s v="DARBO Préparation à l'abricot 80% de fruits 6X250g"/>
    <s v="9001432047541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A047558"/>
    <s v="DARBO Préparation à la fraise 80% de fruits 6X250g"/>
    <s v="9001432047558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A048418"/>
    <s v="DARBO Préparation à la framboise 80% de fruits 6X250g"/>
    <s v="9001432048418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A048425"/>
    <s v="DARBO Préparation à la myrtille 80% de fruits 6X250g"/>
    <s v="9001432048425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A048647"/>
    <s v="DARBO Préparation aux fruits des bois 80% de fruits 6X250g"/>
    <s v="9001432048647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A050473"/>
    <s v="DARBO Préparation de cerises griottes 80% de fruits 6X250g"/>
    <s v="9001432050473"/>
    <s v="DARBO"/>
    <s v="Emballage entièrement recyclable"/>
    <m/>
    <s v="non"/>
    <s v="non"/>
    <m/>
    <x v="22"/>
    <s v="oui"/>
    <s v="Emballage ménager"/>
    <s v="EPIDIS"/>
    <d v="2023-10-03T00:00:00"/>
    <d v="2023-12-22T00:00:00"/>
    <m/>
  </r>
  <r>
    <s v="DR200001."/>
    <s v="DIE RAUCHEREI Coeur Saumon Fume Nori 10x +/- 500g"/>
    <s v="3535572000013"/>
    <s v="DIE RAUCHEREI"/>
    <s v="Emballage majoritairement recyclable"/>
    <s v="non"/>
    <s v="non"/>
    <s v="non"/>
    <s v="non"/>
    <x v="23"/>
    <s v="oui"/>
    <s v="Emballage ménager"/>
    <s v="FRAIDIS"/>
    <d v="2023-09-19T00:00:00"/>
    <m/>
    <d v="2023-11-09T00:00:00"/>
  </r>
  <r>
    <s v="DR200260."/>
    <s v="DIE RAUCHEREI Marlin Fumé à Froid 12 x +/-300g"/>
    <s v="3535572002604"/>
    <s v="DIE RAUCHEREI"/>
    <s v="Emballage majoritairement recyclable"/>
    <s v="non"/>
    <s v="non"/>
    <s v="non"/>
    <s v="non"/>
    <x v="23"/>
    <s v="oui"/>
    <s v="Emballage ménager"/>
    <s v="FRAIDIS"/>
    <d v="2023-09-19T00:00:00"/>
    <m/>
    <d v="2023-11-09T00:00:00"/>
  </r>
  <r>
    <s v="DR200521."/>
    <s v="DIE RAUCHEREI Thon Pastrami 12x +/-500g"/>
    <s v="3535572005216"/>
    <s v="DIE RAUCHEREI"/>
    <s v="Emballage majoritairement recyclable"/>
    <s v="non"/>
    <s v="non"/>
    <s v="non"/>
    <s v="non"/>
    <x v="23"/>
    <s v="oui"/>
    <s v="Emballage ménager"/>
    <s v="FRAIDIS"/>
    <d v="2023-09-19T00:00:00"/>
    <m/>
    <d v="2023-11-09T00:00:00"/>
  </r>
  <r>
    <s v="DR200524."/>
    <s v="DIE RAUCHEREI Thon Sésame noir et blanc 12x +/- 500g"/>
    <s v="3535572005247"/>
    <s v="DIE RAUCHEREI"/>
    <s v="Emballage majoritairement recyclable"/>
    <s v="non"/>
    <s v="non"/>
    <s v="non"/>
    <s v="non"/>
    <x v="23"/>
    <s v="oui"/>
    <s v="Emballage ménager"/>
    <s v="FRAIDIS"/>
    <d v="2023-09-19T00:00:00"/>
    <m/>
    <d v="2023-11-09T00:00:00"/>
  </r>
  <r>
    <s v="OBCN-094"/>
    <s v="ORIEN BITES Brochettes Crevette Noix de Coco 6 btes x 50 pcs x 20g"/>
    <s v="8887290052306"/>
    <s v="ORIEN BITES"/>
    <s v="Emballage entièrement recyclable"/>
    <s v="carton 30%"/>
    <s v="non"/>
    <s v="oui"/>
    <s v="non"/>
    <x v="24"/>
    <s v="oui"/>
    <s v="Emballage ménager"/>
    <s v="FRAIDIS"/>
    <d v="2023-09-29T00:00:00"/>
    <m/>
    <d v="2023-11-28T00:00:00"/>
  </r>
  <r>
    <s v="DA018138"/>
    <s v="DARBO Sirop de fleurs de Sureau 6x500ml"/>
    <s v="9001432018138"/>
    <s v="DARBO"/>
    <s v="Emballage entièrement recyclable"/>
    <m/>
    <s v="non"/>
    <s v="non"/>
    <m/>
    <x v="24"/>
    <s v="oui"/>
    <s v="Emballage ménager"/>
    <s v="EPIDIS"/>
    <d v="2023-10-03T00:00:00"/>
    <d v="2023-12-22T00:00:00"/>
    <m/>
  </r>
  <r>
    <s v="DA038822"/>
    <s v="DARBO Sirop de grenadine 6x500ml"/>
    <s v="9001432038822"/>
    <s v="DARBO"/>
    <s v="Emballage entièrement recyclable"/>
    <m/>
    <s v="non"/>
    <s v="non"/>
    <m/>
    <x v="24"/>
    <s v="oui"/>
    <s v="Emballage ménager"/>
    <s v="EPIDIS"/>
    <d v="2023-10-03T00:00:00"/>
    <d v="2023-12-22T00:00:00"/>
    <m/>
  </r>
  <r>
    <s v="DA042829"/>
    <s v="DARBO Sirop de fraise et citron vert 6x500ml"/>
    <s v="9001432042829"/>
    <s v="DARBO"/>
    <s v="Emballage entièrement recyclable"/>
    <m/>
    <s v="non"/>
    <s v="non"/>
    <m/>
    <x v="24"/>
    <s v="oui"/>
    <s v="Emballage ménager"/>
    <s v="EPIDIS"/>
    <d v="2023-10-03T00:00:00"/>
    <d v="2023-12-22T00:00:00"/>
    <m/>
  </r>
  <r>
    <s v="DA046919"/>
    <s v="DARBO Sirop de menthe poivrée 6x500ml"/>
    <s v="9001432046919"/>
    <s v="DARBO"/>
    <s v="Emballage entièrement recyclable"/>
    <m/>
    <s v="non"/>
    <s v="non"/>
    <m/>
    <x v="24"/>
    <s v="oui"/>
    <s v="Emballage ménager"/>
    <s v="EPIDIS"/>
    <d v="2023-10-03T00:00:00"/>
    <d v="2023-12-22T00:00:00"/>
    <m/>
  </r>
  <r>
    <s v="DA047596"/>
    <s v="DARBO Sirop de citron de Sicile 6x500ml"/>
    <s v="9001432047596"/>
    <s v="DARBO"/>
    <s v="Emballage entièrement recyclable"/>
    <m/>
    <s v="non"/>
    <s v="non"/>
    <m/>
    <x v="24"/>
    <s v="oui"/>
    <s v="Emballage ménager"/>
    <s v="EPIDIS"/>
    <d v="2023-10-03T00:00:00"/>
    <d v="2023-12-22T00:00:00"/>
    <m/>
  </r>
  <r>
    <s v="EU1013391"/>
    <s v="SKYFOOD Brochettes de poulet Saté 6 btes x 50 pcs x 30g"/>
    <s v="5060037670046"/>
    <s v="SKYFOOD"/>
    <s v="Emballage entièrement recyclable"/>
    <n v="0"/>
    <s v="non"/>
    <s v="non"/>
    <s v="non"/>
    <x v="25"/>
    <s v="oui"/>
    <s v="restauration"/>
    <s v="FRAIDIS"/>
    <d v="2023-09-26T00:00:00"/>
    <m/>
    <d v="2023-10-09T00:00:00"/>
  </r>
  <r>
    <s v="EU1013411"/>
    <s v="SKYFOOD Brochettes de poulet Soja 6 btes x 50 pcs x 30g"/>
    <s v="5060037670060"/>
    <s v="SKYFOOD"/>
    <s v="Emballage entièrement recyclable"/>
    <n v="0"/>
    <s v="non"/>
    <s v="non"/>
    <s v="non"/>
    <x v="25"/>
    <s v="oui"/>
    <s v="restauration"/>
    <s v="FRAIDIS"/>
    <d v="2023-09-26T00:00:00"/>
    <m/>
    <d v="2023-10-09T00:00:00"/>
  </r>
  <r>
    <s v="EU1013451"/>
    <s v="SKYFOOD Brochettes de poulet Hot Chili 6 btes x 50 pcs x 30g"/>
    <s v="5060037670053"/>
    <s v="SKYFOOD"/>
    <s v="Emballage entièrement recyclable"/>
    <n v="0"/>
    <s v="non"/>
    <s v="non"/>
    <s v="non"/>
    <x v="25"/>
    <s v="oui"/>
    <s v="restauration"/>
    <s v="FRAIDIS"/>
    <d v="2023-09-26T00:00:00"/>
    <m/>
    <d v="2023-10-09T00:00:00"/>
  </r>
  <r>
    <s v="GT09617"/>
    <s v="GOTAN Lait de Coco 18% MG Briq. 12x250mL"/>
    <s v="8710605096170"/>
    <s v="GOTAN"/>
    <s v="Emballage entièrement recyclable"/>
    <s v="non"/>
    <s v="non"/>
    <s v="non"/>
    <s v="non"/>
    <x v="25"/>
    <s v="oui"/>
    <s v="Emballage ménager"/>
    <s v="EPIDIS"/>
    <d v="2023-09-29T00:00:00"/>
    <m/>
    <d v="2023-11-30T00:00:00"/>
  </r>
  <r>
    <s v="HM0960"/>
    <s v="HIKARI MISO Soupe Miso Wakame Shiitake 12x59,4g"/>
    <s v="4902663012467"/>
    <s v="HIKARI MISO"/>
    <s v="Emballage entièrement recyclable"/>
    <m/>
    <s v="non"/>
    <s v="non"/>
    <m/>
    <x v="25"/>
    <s v="oui"/>
    <s v="Emballage ménager"/>
    <s v="EPIDIS"/>
    <d v="2023-09-29T00:00:00"/>
    <d v="2023-12-22T00:00:00"/>
    <m/>
  </r>
  <r>
    <s v="HM8999"/>
    <s v="HIKARI MISO Soupe Miso Tofu Chili, gingembre, coriandre 12x59.4g"/>
    <s v="4902663014003"/>
    <s v="HIKARI MISO"/>
    <s v="Emballage entièrement recyclable"/>
    <m/>
    <s v="non"/>
    <s v="non"/>
    <m/>
    <x v="25"/>
    <s v="oui"/>
    <s v="Emballage ménager"/>
    <s v="EPIDIS"/>
    <d v="2023-09-29T00:00:00"/>
    <d v="2023-12-22T00:00:00"/>
    <m/>
  </r>
  <r>
    <s v="HM0536"/>
    <s v="HIKARI MISO Soupe Miso Algues Wakame 12x57,9g"/>
    <s v="4902663010197"/>
    <s v="HIKARI MISO"/>
    <s v="Emballage entièrement recyclable"/>
    <m/>
    <s v="non"/>
    <s v="non"/>
    <m/>
    <x v="25"/>
    <s v="oui"/>
    <s v="Emballage ménager"/>
    <s v="MULTIENSEIGNES"/>
    <d v="2023-09-29T00:00:00"/>
    <d v="2023-12-22T00:00:00"/>
    <m/>
  </r>
  <r>
    <s v="HM0537"/>
    <s v="HIKARI MISO Soupe Miso Oignons Naganegi 12x58,2g"/>
    <s v="4902663010203"/>
    <s v="HIKARI MISO"/>
    <s v="Emballage entièrement recyclable"/>
    <m/>
    <s v="non"/>
    <s v="non"/>
    <m/>
    <x v="25"/>
    <s v="oui"/>
    <s v="Emballage ménager"/>
    <s v="MULTIENSEIGNES"/>
    <d v="2023-09-29T00:00:00"/>
    <d v="2023-12-22T00:00:00"/>
    <m/>
  </r>
  <r>
    <s v="NH1001"/>
    <s v="NOBLE HEALTH FOOD Bouchées de Carotte-Couscous  188 pcs de 16g"/>
    <s v="5420025510011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010"/>
    <s v="NOBLE HEALTH FOOD  Bouchées de Menthe-Pois-Quinoa 188 pcs de 16g"/>
    <s v="5420025510103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102"/>
    <s v="NOBLE HEALTH FOOD Bouchées Betterave Quinoa 188 pcs de 16g"/>
    <s v="5420025511025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103"/>
    <s v="NOBLE HEALTH FOOD Bouchées Chou-fleur, Boulgour, Curry  188 pcs de 16g"/>
    <s v="5420025511032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601"/>
    <s v="NOBLE HEALTH FOOD Bouchée croustillante Japonaise 150 pcs de 20g"/>
    <s v="5420025516013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602"/>
    <s v="NOBLE HEALTH FOOD Bouchée croustillante Belge 150 pcs de 20g"/>
    <s v="5420025516020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603"/>
    <s v="NOBLE HEALTH FOOD Bouchée croustillante Mexicaine  150 pcs de 20g"/>
    <s v="5420025516037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1604"/>
    <s v="NOBLE HEALTH FOOD Bouchée croustillante Marocaine 150 pcs de 20g"/>
    <s v="5420025516044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NH5112"/>
    <s v="NOBLE HEALTH FOOD Falafels 1 bte x 176 pcs x 17g"/>
    <s v="5420025551120"/>
    <s v="NOBLE HEALTH FOOD"/>
    <s v="Emballage entièrement recyclable"/>
    <s v="non"/>
    <s v="non"/>
    <s v="non"/>
    <s v="non"/>
    <x v="25"/>
    <s v="oui"/>
    <s v="restauration"/>
    <s v="FRAIDIS"/>
    <d v="2023-09-29T00:00:00"/>
    <d v="2023-12-22T00:00:00"/>
    <d v="2024-01-23T00:00:00"/>
  </r>
  <r>
    <s v="OBCN-087"/>
    <s v="ORIEN BITES Gua Bao 6 btes x 50 pcs x 20g"/>
    <s v="8887290970532"/>
    <s v="ORIEN BITES"/>
    <s v="Emballage entièrement recyclable"/>
    <s v="non"/>
    <s v="non"/>
    <s v="oui"/>
    <s v="non"/>
    <x v="25"/>
    <s v="oui"/>
    <s v="Emballage ménager"/>
    <s v="FRAIDIS"/>
    <d v="2023-09-29T00:00:00"/>
    <m/>
    <d v="2023-11-28T00:00:00"/>
  </r>
  <r>
    <s v="OBCN-088"/>
    <s v="ORIEN BITES Gua Bao 40G 6 btes x 25 pcs x 40g"/>
    <s v="08887290970549"/>
    <s v="ORIEN BITES"/>
    <s v="Emballage entièrement recyclable"/>
    <s v="non"/>
    <s v="non"/>
    <s v="oui"/>
    <s v="non"/>
    <x v="25"/>
    <s v="oui"/>
    <s v="Emballage ménager"/>
    <s v="FRAIDIS"/>
    <d v="2023-09-29T00:00:00"/>
    <m/>
    <d v="2023-11-28T00:00:00"/>
  </r>
  <r>
    <s v="SH58331"/>
    <s v="AKAFUJI Riz Japonica 6x400g"/>
    <s v="4905671583318"/>
    <s v="AKAFUJI"/>
    <s v="Emballage entièrement recyclable"/>
    <s v="non"/>
    <s v="non"/>
    <s v="non"/>
    <s v="non"/>
    <x v="25"/>
    <s v="oui"/>
    <s v="Emballage ménager"/>
    <s v="MULTIENSEIGNES"/>
    <d v="2023-10-03T00:00:00"/>
    <m/>
    <d v="2023-12-07T00:00:00"/>
  </r>
  <r>
    <s v="KI12350"/>
    <s v="KIKKOMAN Dosettes Sauce Soja 5 sachets 100x8mL"/>
    <s v="8715035123595"/>
    <s v="KIKKOMAN"/>
    <s v="Emballage entièrement recyclable"/>
    <m/>
    <s v="non"/>
    <s v="non"/>
    <m/>
    <x v="25"/>
    <s v="non"/>
    <s v="Emballage ménager"/>
    <s v="FRAIDIS"/>
    <d v="2023-10-03T00:00:00"/>
    <d v="2023-12-22T00:00:00"/>
    <m/>
  </r>
  <r>
    <s v="KI25810"/>
    <s v="KIKKOMAN Dosettes Sauce Soja Sucrée 400x10ml"/>
    <s v="8715035258105"/>
    <s v="KIKKOMAN"/>
    <s v="Emballage entièrement recyclable"/>
    <m/>
    <s v="non"/>
    <s v="non"/>
    <m/>
    <x v="25"/>
    <s v="non"/>
    <s v="Emballage ménager"/>
    <s v="FRAIDIS"/>
    <d v="2023-10-03T00:00:00"/>
    <d v="2023-12-22T00:00:00"/>
    <m/>
  </r>
  <r>
    <s v="KI80005"/>
    <s v="KIKKOMAN Dosettes Sauce Soja Sucrée 5x100x8mL"/>
    <s v="8715035800045"/>
    <s v="KIKKOMAN"/>
    <s v="Emballage entièrement recyclable"/>
    <m/>
    <s v="non"/>
    <s v="non"/>
    <m/>
    <x v="25"/>
    <s v="non"/>
    <s v="Emballage ménager"/>
    <s v="FRAIDIS"/>
    <d v="2023-10-03T00:00:00"/>
    <d v="2023-12-22T00:00:00"/>
    <m/>
  </r>
  <r>
    <s v="KI80970"/>
    <s v="KIKKOMAN Panko 12x227g"/>
    <s v="8715035809703"/>
    <s v="KIKKOMAN"/>
    <s v="Emballage entièrement recyclable"/>
    <m/>
    <s v="non"/>
    <s v="non"/>
    <m/>
    <x v="25"/>
    <s v="oui"/>
    <s v="Emballage ménager"/>
    <s v="MULTIENSEIGNES"/>
    <d v="2023-10-03T00:00:00"/>
    <d v="2023-12-22T00:00:00"/>
    <m/>
  </r>
  <r>
    <s v="DI75646"/>
    <s v="DILMAH t-SERIES Verre à dégustation VDDP 24x230ml"/>
    <m/>
    <s v="DILMAH"/>
    <s v="à compléter"/>
    <m/>
    <s v="non"/>
    <s v="non"/>
    <m/>
    <x v="26"/>
    <s v="oui"/>
    <s v="Emballage ménager"/>
    <s v="MULTIENSEIGNES"/>
    <d v="2023-09-19T00:00:00"/>
    <d v="2023-12-22T00:00:00"/>
    <m/>
  </r>
  <r>
    <s v="DI75698"/>
    <s v="DILMAH Verre à Thé Glacé 6 x 435 ml"/>
    <m/>
    <s v="DILMAH"/>
    <s v="à compléter"/>
    <m/>
    <s v="non"/>
    <s v="non"/>
    <m/>
    <x v="26"/>
    <s v="oui"/>
    <s v="Emballage ménager"/>
    <s v="MULTIENSEIGNES"/>
    <d v="2023-09-19T00:00:00"/>
    <d v="2023-12-22T00:00:00"/>
    <m/>
  </r>
  <r>
    <s v="DI75701"/>
    <s v="DILMAH Tasse Verre 250ml x24"/>
    <m/>
    <s v="DILMAH"/>
    <s v="à compléter"/>
    <m/>
    <s v="non"/>
    <s v="non"/>
    <m/>
    <x v="26"/>
    <s v="oui"/>
    <s v="Emballage ménager"/>
    <s v="MULTIENSEIGNES"/>
    <d v="2023-09-19T00:00:00"/>
    <d v="2023-12-22T00:00:00"/>
    <m/>
  </r>
  <r>
    <s v="DI83159"/>
    <s v="DILMAH t-SERIES Présentoir T-9 en Bois 9 slots"/>
    <m/>
    <s v="DILMAH"/>
    <s v="à compléter"/>
    <m/>
    <s v="non"/>
    <s v="non"/>
    <m/>
    <x v="26"/>
    <s v="non"/>
    <s v="Emballage ménager"/>
    <s v="MULTIENSEIGNES"/>
    <d v="2023-09-19T00:00:00"/>
    <d v="2023-12-22T00:00:00"/>
    <m/>
  </r>
  <r>
    <s v="DI90045-006"/>
    <s v="DILMAH t-SERIES Coffret bois non garni 6 slots"/>
    <m/>
    <s v="DILMAH"/>
    <s v="à compléter"/>
    <m/>
    <s v="non"/>
    <s v="non"/>
    <m/>
    <x v="26"/>
    <s v="non"/>
    <s v="Emballage ménager"/>
    <s v="MULTIENSEIGNES"/>
    <d v="2023-09-19T00:00:00"/>
    <d v="2023-12-22T00:00:00"/>
    <m/>
  </r>
  <r>
    <s v="DI90497"/>
    <s v="DILMAH t-SERIES Coffret bois non garni 12 slots L"/>
    <m/>
    <s v="DILMAH"/>
    <s v="à compléter"/>
    <m/>
    <s v="non"/>
    <s v="non"/>
    <m/>
    <x v="26"/>
    <s v="non"/>
    <s v="Emballage ménager"/>
    <s v="MULTIENSEIGNES"/>
    <d v="2023-09-19T00:00:00"/>
    <d v="2023-12-22T00:00:00"/>
    <m/>
  </r>
  <r>
    <s v="DI90565-006"/>
    <s v="DILMAH T-SERIES Coffret 6 Slots Non Garni Bambou"/>
    <m/>
    <s v="DILMAH"/>
    <s v="à compléter"/>
    <m/>
    <s v="non"/>
    <s v="non"/>
    <m/>
    <x v="26"/>
    <s v="non"/>
    <s v="Emballage ménager"/>
    <s v="MULTIENSEIGNES"/>
    <d v="2023-09-19T00:00:00"/>
    <d v="2023-12-22T00:00:00"/>
    <m/>
  </r>
  <r>
    <s v="HM8462"/>
    <s v="HIKARI MISO Pâte miso x20 dosettes"/>
    <s v="4902663018612"/>
    <s v="HIKARI MISO"/>
    <s v="à compléter"/>
    <m/>
    <s v="non"/>
    <s v="non"/>
    <m/>
    <x v="26"/>
    <s v="non"/>
    <s v="Emballage ménager"/>
    <s v="FRAIDIS"/>
    <d v="2023-09-29T00:00:00"/>
    <d v="2023-12-22T00:00:00"/>
    <m/>
  </r>
  <r>
    <s v="HM9123"/>
    <s v="HIKARI MISO Pâte Miso rouge 10x1kg"/>
    <s v="4902663018551"/>
    <s v="HIKARI MISO"/>
    <s v="à compléter"/>
    <m/>
    <s v="non"/>
    <s v="non"/>
    <m/>
    <x v="26"/>
    <s v="non"/>
    <s v="Emballage ménager"/>
    <s v="FRAIDIS"/>
    <d v="2023-09-29T00:00:00"/>
    <d v="2023-12-22T00:00:00"/>
    <m/>
  </r>
  <r>
    <s v="KI11810"/>
    <s v="KIKKOMAN Dosettes Sauce Soja 400x10mL"/>
    <m/>
    <s v="KIKKOMAN"/>
    <m/>
    <m/>
    <s v="non"/>
    <s v="non"/>
    <m/>
    <x v="26"/>
    <s v="non"/>
    <s v="Emballage ménager"/>
    <s v="MULTIENSEIGNES"/>
    <d v="2023-10-03T00:00:00"/>
    <d v="2023-12-22T00:00:00"/>
    <m/>
  </r>
  <r>
    <s v="KI13082"/>
    <s v="KIKKOMAN Sauce Soja TRS  6x1L"/>
    <m/>
    <s v="KIKKOMAN"/>
    <m/>
    <m/>
    <s v="non"/>
    <s v="non"/>
    <m/>
    <x v="26"/>
    <s v="non"/>
    <s v="Emballage ménager"/>
    <s v="MULTIENSEIGNES"/>
    <d v="2023-10-03T00:00:00"/>
    <d v="2023-12-22T00:00:00"/>
    <m/>
  </r>
  <r>
    <s v="MO3672"/>
    <s v="MONARI Condiment Balsamique Blanc  6x250ml"/>
    <s v="8003185012006"/>
    <s v="MONARI"/>
    <m/>
    <m/>
    <m/>
    <m/>
    <m/>
    <x v="27"/>
    <s v="oui"/>
    <s v="Emballage ménager"/>
    <s v="EPIDIS"/>
    <m/>
    <m/>
    <m/>
  </r>
  <r>
    <s v="MO0344"/>
    <s v="MONARI Vinaigre Balsamique de Modena 1.30 6x250ml"/>
    <s v="8003185011986"/>
    <s v="MONARI"/>
    <m/>
    <m/>
    <m/>
    <m/>
    <m/>
    <x v="27"/>
    <s v="oui"/>
    <s v="Emballage ménager"/>
    <s v="EPIDIS"/>
    <m/>
    <m/>
    <m/>
  </r>
  <r>
    <s v="MO2057"/>
    <s v="MONARI Vinaigre Balsamique de Modena 1.25 6x250ml"/>
    <s v="8003185011962"/>
    <s v="MONARI"/>
    <m/>
    <m/>
    <m/>
    <m/>
    <m/>
    <x v="27"/>
    <s v="oui"/>
    <s v="Emballage ménager"/>
    <s v="EPIDIS"/>
    <m/>
    <m/>
    <m/>
  </r>
  <r>
    <s v="MO6064"/>
    <s v="MONARI Douceur de Vinaigre balsamique  6x215ml"/>
    <s v="8003185012020"/>
    <s v="MONARI"/>
    <m/>
    <m/>
    <m/>
    <m/>
    <m/>
    <x v="27"/>
    <s v="oui"/>
    <s v="Emballage ménager"/>
    <s v="EPIDIS"/>
    <m/>
    <m/>
    <m/>
  </r>
  <r>
    <s v="MO3717"/>
    <s v="MONARI Vinaigre Balsamique de Modena 1.12 6x250ml"/>
    <s v="8003185011948"/>
    <s v="MONARI"/>
    <m/>
    <m/>
    <m/>
    <m/>
    <m/>
    <x v="27"/>
    <s v="oui"/>
    <s v="Emballage ménager"/>
    <s v="EPIDIS"/>
    <m/>
    <m/>
    <m/>
  </r>
  <r>
    <s v="MB1102"/>
    <s v="Mulino Bianco - Raggianti Olio 16 x 230g"/>
    <s v="8076809527569"/>
    <s v="MULINO BIANCO"/>
    <m/>
    <m/>
    <m/>
    <m/>
    <m/>
    <x v="27"/>
    <s v="non"/>
    <s v="Emballage ménager"/>
    <s v="EPIDIS"/>
    <m/>
    <m/>
    <m/>
  </r>
  <r>
    <s v="MB22273"/>
    <s v="Mulino Bianco - TARALLUCCI 12 x 350g"/>
    <s v="8076809572828"/>
    <s v="MULINO BIANCO"/>
    <m/>
    <m/>
    <m/>
    <m/>
    <m/>
    <x v="27"/>
    <s v="non"/>
    <s v="Emballage ménager"/>
    <s v="EPIDIS"/>
    <m/>
    <m/>
    <m/>
  </r>
  <r>
    <s v="MB22274"/>
    <s v="Mulino Bianco - NASCONDINI 12 x 330g"/>
    <s v="8076809580618"/>
    <s v="MULINO BIANCO"/>
    <m/>
    <m/>
    <m/>
    <m/>
    <m/>
    <x v="27"/>
    <s v="non"/>
    <s v="Emballage ménager"/>
    <s v="EPIDIS"/>
    <m/>
    <m/>
    <m/>
  </r>
  <r>
    <s v="MB2004"/>
    <s v="Mulino Bianco - CUOR DI MELA ESTERO 10 x 250g"/>
    <s v="8076809530286"/>
    <s v="MULINO BIANCO"/>
    <m/>
    <m/>
    <m/>
    <m/>
    <m/>
    <x v="27"/>
    <s v="non"/>
    <s v="Emballage ménager"/>
    <s v="EPIDIS"/>
    <m/>
    <m/>
    <m/>
  </r>
  <r>
    <s v="MB1494"/>
    <s v="Mulino Bianco - DOLCETTI GEMME 10 x 200g"/>
    <s v="8076809529976"/>
    <s v="MULINO BIANCO"/>
    <m/>
    <m/>
    <m/>
    <m/>
    <m/>
    <x v="27"/>
    <s v="non"/>
    <s v="Emballage ménager"/>
    <s v="EPIDIS"/>
    <m/>
    <m/>
    <m/>
  </r>
  <r>
    <s v="MB53991"/>
    <s v="Mulino Bianco - FETTE INTEGRALI 32 x 315g"/>
    <s v="8076809512077"/>
    <s v="MULINO BIANCO"/>
    <m/>
    <m/>
    <m/>
    <m/>
    <m/>
    <x v="27"/>
    <s v="non"/>
    <s v="Emballage ménager"/>
    <s v="EPIDIS"/>
    <m/>
    <m/>
    <m/>
  </r>
  <r>
    <s v="MB20736"/>
    <s v="Mulino Bianco - PAN DI STELLE CREAM 10 x 380g"/>
    <s v="8076809581301"/>
    <s v="MULINO BIANCO"/>
    <m/>
    <m/>
    <m/>
    <m/>
    <m/>
    <x v="27"/>
    <s v="non"/>
    <s v="Emballage ménager"/>
    <s v="EPIDIS"/>
    <m/>
    <m/>
    <m/>
  </r>
  <r>
    <s v="MB22272"/>
    <s v="Mulino Bianco - GALLETTI 12 x 350g"/>
    <s v="8076809572873"/>
    <s v="MULINO BIANCO"/>
    <m/>
    <m/>
    <m/>
    <m/>
    <m/>
    <x v="27"/>
    <s v="non"/>
    <s v="Emballage ménager"/>
    <s v="EPIDIS"/>
    <m/>
    <m/>
    <m/>
  </r>
  <r>
    <s v="MB21504"/>
    <s v="Mulino Bianco - SETTEMBRINI 12 x 300g"/>
    <s v="8076809580694"/>
    <s v="MULINO BIANCO"/>
    <m/>
    <m/>
    <m/>
    <m/>
    <m/>
    <x v="27"/>
    <s v="non"/>
    <s v="Emballage ménager"/>
    <s v="EPIDIS"/>
    <m/>
    <m/>
    <m/>
  </r>
  <r>
    <s v="MB19741"/>
    <s v="Mulino Bianco - SGRANOCCHI INTEGRALI 12 x 200g"/>
    <s v="8076809579544"/>
    <s v="MULINO BIANCO"/>
    <m/>
    <m/>
    <m/>
    <m/>
    <m/>
    <x v="27"/>
    <s v="non"/>
    <s v="Emballage ménager"/>
    <s v="EPIDIS"/>
    <m/>
    <m/>
    <m/>
  </r>
  <r>
    <s v="MB53981"/>
    <s v="Mulino Bianco - FETTE DORATE 32 x 315g"/>
    <s v="8076809512060"/>
    <s v="MULINO BIANCO"/>
    <m/>
    <m/>
    <m/>
    <m/>
    <m/>
    <x v="27"/>
    <s v="non"/>
    <s v="Emballage ménager"/>
    <s v="EPIDIS"/>
    <m/>
    <m/>
    <m/>
  </r>
  <r>
    <s v="MB1491"/>
    <s v="Mulino Bianco - TENEREZZE LIMONE 10 x 200g"/>
    <s v="8076809529969"/>
    <s v="MULINO BIANCO"/>
    <m/>
    <m/>
    <m/>
    <m/>
    <m/>
    <x v="27"/>
    <s v="non"/>
    <s v="Emballage ménager"/>
    <s v="EPIDIS"/>
    <m/>
    <m/>
    <m/>
  </r>
  <r>
    <s v="MB1462"/>
    <s v="Mulino Bianco - GRISSINI TORINESI 25 x 125g"/>
    <s v="8076809529631"/>
    <s v="MULINO BIANCO"/>
    <m/>
    <m/>
    <m/>
    <m/>
    <m/>
    <x v="27"/>
    <s v="non"/>
    <s v="Emballage ménager"/>
    <s v="EPIDIS"/>
    <m/>
    <m/>
    <m/>
  </r>
  <r>
    <s v="MB11476"/>
    <s v="Mulino Bianco - CHICCHE CACAO 10 x 200g"/>
    <s v="8076809545549"/>
    <s v="MULINO BIANCO"/>
    <m/>
    <m/>
    <m/>
    <m/>
    <m/>
    <x v="27"/>
    <s v="non"/>
    <s v="Emballage ménager"/>
    <s v="EPIDIS"/>
    <m/>
    <m/>
    <m/>
  </r>
  <r>
    <s v="MB15659"/>
    <s v="Mulino Bianco - PAN DI STELLE 12 x 350g"/>
    <s v="8076809574075"/>
    <s v="MULINO BIANCO"/>
    <m/>
    <m/>
    <m/>
    <m/>
    <m/>
    <x v="27"/>
    <s v="non"/>
    <s v="Emballage ménager"/>
    <s v="EPIDIS"/>
    <m/>
    <m/>
    <m/>
  </r>
  <r>
    <s v="MB22275"/>
    <s v="Mulino Bianco - MACINE 12 x 350g"/>
    <s v="8076809572897"/>
    <s v="MULINO BIANCO"/>
    <m/>
    <m/>
    <m/>
    <m/>
    <m/>
    <x v="27"/>
    <s v="non"/>
    <s v="Emballage ménager"/>
    <s v="EPIDIS"/>
    <m/>
    <m/>
    <m/>
  </r>
  <r>
    <s v="PV1449"/>
    <s v="PAVESI Granpavesi Salati 12x250g"/>
    <s v="8013355998542"/>
    <s v="PAVESI"/>
    <m/>
    <m/>
    <m/>
    <m/>
    <m/>
    <x v="27"/>
    <s v="non"/>
    <s v="Emballage ménager"/>
    <s v="EPIDIS"/>
    <m/>
    <m/>
    <m/>
  </r>
  <r>
    <s v="PV6713"/>
    <s v="PAVESI Pavesini Classic Export 12x200gr"/>
    <s v="8013355500882"/>
    <s v="PAVESI"/>
    <m/>
    <m/>
    <m/>
    <m/>
    <m/>
    <x v="27"/>
    <s v="non"/>
    <s v="Emballage ménager"/>
    <s v="EPIDIS"/>
    <m/>
    <m/>
    <m/>
  </r>
  <r>
    <s v="PV9219"/>
    <s v="PAVESI Gran Sfoglie Olive 12x150gr"/>
    <s v="8013355501285"/>
    <s v="PAVESI"/>
    <m/>
    <m/>
    <m/>
    <m/>
    <m/>
    <x v="27"/>
    <s v="non"/>
    <s v="Emballage ménager"/>
    <s v="EPIDIS"/>
    <m/>
    <m/>
    <m/>
  </r>
  <r>
    <s v="PV6365"/>
    <s v="PAVESI Gocciole Export PAV 12X500G"/>
    <s v="8013355500844"/>
    <s v="PAVESI"/>
    <m/>
    <m/>
    <m/>
    <m/>
    <m/>
    <x v="27"/>
    <s v="non"/>
    <s v="Emballage ménager"/>
    <s v="EPIDIS"/>
    <m/>
    <m/>
    <m/>
  </r>
  <r>
    <s v="PV6741"/>
    <s v="PAVESI Ringo Tubo Vaniglia 12x165gr"/>
    <s v="8013355999501"/>
    <s v="PAVESI"/>
    <m/>
    <m/>
    <m/>
    <m/>
    <m/>
    <x v="27"/>
    <s v="non"/>
    <s v="Emballage ménager"/>
    <s v="EPIDIS"/>
    <m/>
    <m/>
    <m/>
  </r>
  <r>
    <s v="PV5441"/>
    <s v="PAVESI Cracker Pomodoro GP 12x280gr"/>
    <s v="8013355500691"/>
    <s v="PAVESI"/>
    <m/>
    <m/>
    <m/>
    <m/>
    <m/>
    <x v="27"/>
    <s v="non"/>
    <s v="Emballage ménager"/>
    <s v="EPIDIS"/>
    <m/>
    <m/>
    <m/>
  </r>
  <r>
    <s v="PV9216"/>
    <s v="PAVESI Gran Sfoglie Plain 12x180gr"/>
    <s v="8013355501278"/>
    <s v="PAVESI"/>
    <m/>
    <m/>
    <m/>
    <m/>
    <m/>
    <x v="27"/>
    <s v="non"/>
    <s v="Emballage ménager"/>
    <s v="EPIDIS"/>
    <m/>
    <m/>
    <m/>
  </r>
  <r>
    <s v="PV1131"/>
    <s v="PAVESI Ringo Fam. Cacao 12x330gr"/>
    <s v="8013355999471"/>
    <s v="PAVESI"/>
    <m/>
    <m/>
    <m/>
    <m/>
    <m/>
    <x v="27"/>
    <s v="non"/>
    <s v="Emballage ménager"/>
    <s v="EPIDIS"/>
    <m/>
    <m/>
    <m/>
  </r>
  <r>
    <s v="PV1683"/>
    <s v="PAVESI Ringo Fam Vaniglia 12x330gr"/>
    <s v="8013355501513"/>
    <s v="PAVESI"/>
    <m/>
    <m/>
    <m/>
    <m/>
    <m/>
    <x v="27"/>
    <s v="non"/>
    <s v="Emballage ménager"/>
    <s v="EPIDIS"/>
    <m/>
    <m/>
    <m/>
  </r>
  <r>
    <s v="PV5436"/>
    <s v="PAVESI Cracker Olive GP 12x280gr"/>
    <s v="8013355500684"/>
    <s v="PAVESI"/>
    <m/>
    <m/>
    <m/>
    <m/>
    <m/>
    <x v="27"/>
    <s v="non"/>
    <s v="Emballage ménager"/>
    <s v="EPIDIS"/>
    <m/>
    <m/>
    <m/>
  </r>
  <r>
    <s v="PV5562"/>
    <s v="PAVESI Cracker sans grains de sel GP 12x250gr"/>
    <s v="8013355500752"/>
    <s v="PAVESI"/>
    <m/>
    <m/>
    <m/>
    <m/>
    <m/>
    <x v="27"/>
    <s v="non"/>
    <s v="Emballage ménager"/>
    <s v="EPIDIS"/>
    <m/>
    <m/>
    <m/>
  </r>
  <r>
    <s v="PV1695"/>
    <s v="PAVESI Ringo Tubo Cacao 12x165gr"/>
    <s v="8013355501537"/>
    <s v="PAVESI"/>
    <m/>
    <m/>
    <m/>
    <m/>
    <m/>
    <x v="27"/>
    <s v="non"/>
    <s v="Emballage ménager"/>
    <s v="EPIDIS"/>
    <m/>
    <m/>
    <m/>
  </r>
  <r>
    <s v="VO13194"/>
    <s v="Voiello - Tofarelle 16x500g"/>
    <s v="8076810500438"/>
    <s v="VOIELLO"/>
    <m/>
    <m/>
    <m/>
    <m/>
    <m/>
    <x v="27"/>
    <s v="non"/>
    <s v="Emballage ménager"/>
    <s v="EPIDIS"/>
    <m/>
    <m/>
    <m/>
  </r>
  <r>
    <s v="VO13203"/>
    <s v="Voiello - PIPE R 16 x 500g"/>
    <s v="8076810500575"/>
    <s v="VOIELLO"/>
    <m/>
    <m/>
    <m/>
    <m/>
    <m/>
    <x v="27"/>
    <s v="non"/>
    <s v="Emballage ménager"/>
    <s v="EPIDIS"/>
    <m/>
    <m/>
    <m/>
  </r>
  <r>
    <s v="VO13211"/>
    <s v="Voiello - FUSILLI BUC 18 x 500g"/>
    <s v="8076810500759"/>
    <s v="VOIELLO"/>
    <m/>
    <m/>
    <m/>
    <m/>
    <m/>
    <x v="27"/>
    <s v="non"/>
    <s v="Emballage ménager"/>
    <s v="EPIDIS"/>
    <m/>
    <m/>
    <m/>
  </r>
  <r>
    <s v="VO13197"/>
    <s v="Voiello - MAFALDE CORTE 16 x 500g"/>
    <s v="8076810500902"/>
    <s v="VOIELLO"/>
    <m/>
    <m/>
    <m/>
    <m/>
    <m/>
    <x v="27"/>
    <s v="non"/>
    <s v="Emballage ménager"/>
    <s v="EPIDIS"/>
    <m/>
    <m/>
    <m/>
  </r>
  <r>
    <s v="VO13217"/>
    <s v="Voiello - IL GRAN SPAGHETTO 24 x 500g"/>
    <s v="8076810500605"/>
    <s v="VOIELLO"/>
    <m/>
    <m/>
    <m/>
    <m/>
    <m/>
    <x v="27"/>
    <s v="non"/>
    <s v="Emballage ménager"/>
    <s v="EPIDIS"/>
    <m/>
    <m/>
    <m/>
  </r>
  <r>
    <s v="VO13199"/>
    <s v="Voiello - ZITI ARROTOL 18 x 500g"/>
    <s v="8076810500896"/>
    <s v="VOIELLO"/>
    <m/>
    <m/>
    <m/>
    <m/>
    <m/>
    <x v="27"/>
    <s v="non"/>
    <s v="Emballage ménager"/>
    <s v="EPIDIS"/>
    <m/>
    <m/>
    <m/>
  </r>
  <r>
    <s v="VO13208"/>
    <s v="Voiello - FARFALLE 18 x 500g"/>
    <s v="8076810500735"/>
    <s v="VOIELLO"/>
    <m/>
    <m/>
    <m/>
    <m/>
    <m/>
    <x v="27"/>
    <s v="non"/>
    <s v="Emballage ménager"/>
    <s v="EPIDIS"/>
    <m/>
    <m/>
    <m/>
  </r>
  <r>
    <s v="VO13196"/>
    <s v="Voiello - MEZZE MANICHE R 16 x 500g"/>
    <s v="8076810500490"/>
    <s v="VOIELLO"/>
    <m/>
    <m/>
    <m/>
    <m/>
    <m/>
    <x v="27"/>
    <s v="non"/>
    <s v="Emballage ménager"/>
    <s v="EPIDIS"/>
    <m/>
    <m/>
    <m/>
  </r>
  <r>
    <s v="VO13212"/>
    <s v="Voiello - SPAGHETTI 24 x 500g"/>
    <s v="8076810500520"/>
    <s v="VOIELLO"/>
    <m/>
    <m/>
    <m/>
    <m/>
    <m/>
    <x v="27"/>
    <s v="non"/>
    <s v="Emballage ménager"/>
    <s v="EPIDIS"/>
    <m/>
    <m/>
    <m/>
  </r>
  <r>
    <s v="VO13198"/>
    <s v="Voiello - TORTIGLIONI 16 x 500g"/>
    <s v="8076810500476"/>
    <s v="VOIELLO"/>
    <m/>
    <m/>
    <m/>
    <m/>
    <m/>
    <x v="27"/>
    <s v="non"/>
    <s v="Emballage ménager"/>
    <s v="EPIDIS"/>
    <m/>
    <m/>
    <m/>
  </r>
  <r>
    <s v="VO13201"/>
    <s v="Voiello - PENNE ZITI 18 x 500g"/>
    <s v="8076810500896"/>
    <s v="VOIELLO"/>
    <m/>
    <m/>
    <m/>
    <m/>
    <m/>
    <x v="27"/>
    <s v="non"/>
    <s v="Emballage ménager"/>
    <s v="EPIDIS"/>
    <m/>
    <m/>
    <m/>
  </r>
  <r>
    <s v="VO13268"/>
    <s v="Voiello - GRAN FUSILLI 16 x 500g"/>
    <s v="8076810791935"/>
    <s v="VOIELLO"/>
    <m/>
    <m/>
    <m/>
    <m/>
    <m/>
    <x v="27"/>
    <s v="non"/>
    <s v="Emballage ménager"/>
    <s v="EPIDIS"/>
    <m/>
    <m/>
    <m/>
  </r>
  <r>
    <m/>
    <m/>
    <m/>
    <m/>
    <m/>
    <m/>
    <m/>
    <m/>
    <m/>
    <x v="27"/>
    <m/>
    <m/>
    <m/>
    <m/>
    <m/>
    <m/>
  </r>
  <r>
    <m/>
    <m/>
    <m/>
    <m/>
    <m/>
    <m/>
    <m/>
    <m/>
    <m/>
    <x v="27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6A3B26-0D99-4B42-BAFA-DB58844BEF87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C32" firstHeaderRow="0" firstDataRow="1" firstDataCol="1"/>
  <pivotFields count="16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dataField="1" showAll="0">
      <items count="31">
        <item x="0"/>
        <item m="1" x="28"/>
        <item m="1" x="29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9"/>
  </rowFields>
  <rowItems count="29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Moyenne de Note TREE" fld="9" subtotal="average" baseField="9" baseItem="3"/>
    <dataField name="Nombre de EAN" fld="2" subtotal="count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6A7FCC-4832-4DA0-A666-25E16DFFB564}" name="Tableau2" displayName="Tableau2" ref="A1:H572" totalsRowShown="0" headerRowDxfId="0">
  <autoFilter ref="A1:H572" xr:uid="{756A7FCC-4832-4DA0-A666-25E16DFFB564}"/>
  <tableColumns count="8">
    <tableColumn id="2" xr3:uid="{466CA837-B37B-41F7-A4D8-8994787EC847}" name="Dénomination"/>
    <tableColumn id="3" xr3:uid="{18E9294E-1189-4C84-8E3E-524CDE5CC781}" name="EAN"/>
    <tableColumn id="4" xr3:uid="{397A4F7F-CC38-4773-9383-1EE7ADFF9335}" name="Marque"/>
    <tableColumn id="5" xr3:uid="{43E2DDE2-D6E8-4B27-8E84-E05A6CF5D150}" name="Recyclabilité" dataDxfId="1"/>
    <tableColumn id="6" xr3:uid="{44C0FFE6-ACF8-433E-83C9-9C2AAF3475A8}" name="Incorporation de matière recyclée"/>
    <tableColumn id="7" xr3:uid="{F6182B04-9C5D-45A0-A8E6-B191F30F4C3A}" name="Réemploi"/>
    <tableColumn id="8" xr3:uid="{E8567ECD-5DA0-443D-A804-CC5202FCCA76}" name="Compost ménager"/>
    <tableColumn id="9" xr3:uid="{3FF0A791-A115-48A8-87A5-876DDAE72B3E}" name="Contient une substance dangereus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0003-DF5D-42A8-B595-C348569F0A90}">
  <dimension ref="A3:C32"/>
  <sheetViews>
    <sheetView workbookViewId="0">
      <selection activeCell="D12" sqref="D12"/>
    </sheetView>
  </sheetViews>
  <sheetFormatPr baseColWidth="10" defaultColWidth="11.42578125" defaultRowHeight="15" x14ac:dyDescent="0.25"/>
  <cols>
    <col min="1" max="1" width="21" bestFit="1" customWidth="1"/>
    <col min="2" max="2" width="22" bestFit="1" customWidth="1"/>
    <col min="3" max="3" width="15.140625" bestFit="1" customWidth="1"/>
  </cols>
  <sheetData>
    <row r="3" spans="1:3" x14ac:dyDescent="0.25">
      <c r="A3" s="6" t="s">
        <v>0</v>
      </c>
      <c r="B3" t="s">
        <v>1</v>
      </c>
      <c r="C3" t="s">
        <v>2</v>
      </c>
    </row>
    <row r="4" spans="1:3" x14ac:dyDescent="0.25">
      <c r="A4" s="7">
        <v>0</v>
      </c>
      <c r="B4" s="3">
        <v>0</v>
      </c>
      <c r="C4" s="3">
        <v>214</v>
      </c>
    </row>
    <row r="5" spans="1:3" x14ac:dyDescent="0.25">
      <c r="A5" s="7">
        <v>50</v>
      </c>
      <c r="B5" s="3">
        <v>50</v>
      </c>
      <c r="C5" s="3">
        <v>24</v>
      </c>
    </row>
    <row r="6" spans="1:3" x14ac:dyDescent="0.25">
      <c r="A6" s="7">
        <v>70.5</v>
      </c>
      <c r="B6" s="3">
        <v>70.5</v>
      </c>
      <c r="C6" s="3">
        <v>1</v>
      </c>
    </row>
    <row r="7" spans="1:3" x14ac:dyDescent="0.25">
      <c r="A7" s="7">
        <v>81</v>
      </c>
      <c r="B7" s="3">
        <v>81</v>
      </c>
      <c r="C7" s="3">
        <v>1</v>
      </c>
    </row>
    <row r="8" spans="1:3" x14ac:dyDescent="0.25">
      <c r="A8" s="7">
        <v>81.5</v>
      </c>
      <c r="B8" s="3">
        <v>81.5</v>
      </c>
      <c r="C8" s="3">
        <v>1</v>
      </c>
    </row>
    <row r="9" spans="1:3" x14ac:dyDescent="0.25">
      <c r="A9" s="7">
        <v>90.2</v>
      </c>
      <c r="B9" s="3">
        <v>90.2</v>
      </c>
      <c r="C9" s="3">
        <v>2</v>
      </c>
    </row>
    <row r="10" spans="1:3" x14ac:dyDescent="0.25">
      <c r="A10" s="7">
        <v>90.8</v>
      </c>
      <c r="B10" s="3">
        <v>90.8</v>
      </c>
      <c r="C10" s="3">
        <v>1</v>
      </c>
    </row>
    <row r="11" spans="1:3" x14ac:dyDescent="0.25">
      <c r="A11" s="7">
        <v>91</v>
      </c>
      <c r="B11" s="3">
        <v>91</v>
      </c>
      <c r="C11" s="3">
        <v>27</v>
      </c>
    </row>
    <row r="12" spans="1:3" x14ac:dyDescent="0.25">
      <c r="A12" s="7">
        <v>92.5</v>
      </c>
      <c r="B12" s="3">
        <v>92.5</v>
      </c>
      <c r="C12" s="3">
        <v>7</v>
      </c>
    </row>
    <row r="13" spans="1:3" x14ac:dyDescent="0.25">
      <c r="A13" s="7">
        <v>94</v>
      </c>
      <c r="B13" s="3">
        <v>94</v>
      </c>
      <c r="C13" s="3">
        <v>3</v>
      </c>
    </row>
    <row r="14" spans="1:3" x14ac:dyDescent="0.25">
      <c r="A14" s="7">
        <v>95</v>
      </c>
      <c r="B14" s="3">
        <v>95</v>
      </c>
      <c r="C14" s="3">
        <v>57</v>
      </c>
    </row>
    <row r="15" spans="1:3" x14ac:dyDescent="0.25">
      <c r="A15" s="7">
        <v>96</v>
      </c>
      <c r="B15" s="3">
        <v>96</v>
      </c>
      <c r="C15" s="3">
        <v>1</v>
      </c>
    </row>
    <row r="16" spans="1:3" x14ac:dyDescent="0.25">
      <c r="A16" s="7">
        <v>96.6</v>
      </c>
      <c r="B16" s="3">
        <v>96.6</v>
      </c>
      <c r="C16" s="3">
        <v>1</v>
      </c>
    </row>
    <row r="17" spans="1:3" x14ac:dyDescent="0.25">
      <c r="A17" s="7">
        <v>97</v>
      </c>
      <c r="B17" s="3">
        <v>97</v>
      </c>
      <c r="C17" s="3">
        <v>8</v>
      </c>
    </row>
    <row r="18" spans="1:3" x14ac:dyDescent="0.25">
      <c r="A18" s="7">
        <v>97.1</v>
      </c>
      <c r="B18" s="3">
        <v>97.1</v>
      </c>
      <c r="C18" s="3">
        <v>2</v>
      </c>
    </row>
    <row r="19" spans="1:3" x14ac:dyDescent="0.25">
      <c r="A19" s="7">
        <v>97.7</v>
      </c>
      <c r="B19" s="3">
        <v>97.7</v>
      </c>
      <c r="C19" s="3">
        <v>2</v>
      </c>
    </row>
    <row r="20" spans="1:3" x14ac:dyDescent="0.25">
      <c r="A20" s="7">
        <v>98</v>
      </c>
      <c r="B20" s="3">
        <v>98</v>
      </c>
      <c r="C20" s="3">
        <v>11</v>
      </c>
    </row>
    <row r="21" spans="1:3" x14ac:dyDescent="0.25">
      <c r="A21" s="7">
        <v>99</v>
      </c>
      <c r="B21" s="3">
        <v>99</v>
      </c>
      <c r="C21" s="3">
        <v>3</v>
      </c>
    </row>
    <row r="22" spans="1:3" x14ac:dyDescent="0.25">
      <c r="A22" s="7">
        <v>99.1</v>
      </c>
      <c r="B22" s="3">
        <v>99.1</v>
      </c>
      <c r="C22" s="3">
        <v>4</v>
      </c>
    </row>
    <row r="23" spans="1:3" x14ac:dyDescent="0.25">
      <c r="A23" s="7">
        <v>99.4</v>
      </c>
      <c r="B23" s="3">
        <v>99.399999999999991</v>
      </c>
      <c r="C23" s="3">
        <v>8</v>
      </c>
    </row>
    <row r="24" spans="1:3" x14ac:dyDescent="0.25">
      <c r="A24" s="7">
        <v>99.5</v>
      </c>
      <c r="B24" s="3">
        <v>99.5</v>
      </c>
      <c r="C24" s="3">
        <v>13</v>
      </c>
    </row>
    <row r="25" spans="1:3" x14ac:dyDescent="0.25">
      <c r="A25" s="7">
        <v>99.7</v>
      </c>
      <c r="B25" s="3">
        <v>99.700000000000031</v>
      </c>
      <c r="C25" s="3">
        <v>12</v>
      </c>
    </row>
    <row r="26" spans="1:3" x14ac:dyDescent="0.25">
      <c r="A26" s="7">
        <v>99.8</v>
      </c>
      <c r="B26" s="3">
        <v>99.8</v>
      </c>
      <c r="C26" s="3">
        <v>4</v>
      </c>
    </row>
    <row r="27" spans="1:3" x14ac:dyDescent="0.25">
      <c r="A27" s="7">
        <v>99.9</v>
      </c>
      <c r="B27" s="3">
        <v>99.899999999999991</v>
      </c>
      <c r="C27" s="3">
        <v>6</v>
      </c>
    </row>
    <row r="28" spans="1:3" x14ac:dyDescent="0.25">
      <c r="A28" s="7">
        <v>100</v>
      </c>
      <c r="B28" s="3">
        <v>100</v>
      </c>
      <c r="C28" s="3">
        <v>24</v>
      </c>
    </row>
    <row r="29" spans="1:3" x14ac:dyDescent="0.25">
      <c r="A29" s="7" t="s">
        <v>3</v>
      </c>
      <c r="B29" s="3" t="e">
        <v>#DIV/0!</v>
      </c>
      <c r="C29" s="3">
        <v>2</v>
      </c>
    </row>
    <row r="30" spans="1:3" x14ac:dyDescent="0.25">
      <c r="A30" s="7" t="s">
        <v>4</v>
      </c>
      <c r="B30" s="3"/>
      <c r="C30" s="3">
        <v>45</v>
      </c>
    </row>
    <row r="31" spans="1:3" x14ac:dyDescent="0.25">
      <c r="A31" s="7">
        <v>80</v>
      </c>
      <c r="B31" s="3">
        <v>80</v>
      </c>
      <c r="C31" s="3">
        <v>2</v>
      </c>
    </row>
    <row r="32" spans="1:3" x14ac:dyDescent="0.25">
      <c r="A32" s="7" t="s">
        <v>5</v>
      </c>
      <c r="B32" s="3">
        <v>46.649202733485225</v>
      </c>
      <c r="C32" s="3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1123F-4ACD-4DEE-B5E6-64526EC82D1C}">
  <dimension ref="A1:H572"/>
  <sheetViews>
    <sheetView tabSelected="1" workbookViewId="0">
      <selection activeCell="A5" sqref="A5"/>
    </sheetView>
  </sheetViews>
  <sheetFormatPr baseColWidth="10" defaultColWidth="11.42578125" defaultRowHeight="15" x14ac:dyDescent="0.25"/>
  <cols>
    <col min="1" max="1" width="59.28515625" customWidth="1"/>
    <col min="2" max="2" width="15" customWidth="1"/>
    <col min="3" max="3" width="21.85546875" customWidth="1"/>
    <col min="4" max="4" width="14.42578125" customWidth="1"/>
    <col min="5" max="5" width="15.28515625" customWidth="1"/>
    <col min="6" max="6" width="11.7109375" customWidth="1"/>
    <col min="7" max="7" width="8.85546875" customWidth="1"/>
    <col min="8" max="8" width="20.5703125" customWidth="1"/>
  </cols>
  <sheetData>
    <row r="1" spans="1:8" s="1" customFormat="1" ht="40.5" customHeight="1" x14ac:dyDescent="0.25">
      <c r="A1" s="9" t="s">
        <v>6</v>
      </c>
      <c r="B1" s="9" t="s">
        <v>7</v>
      </c>
      <c r="C1" s="9" t="s">
        <v>8</v>
      </c>
      <c r="D1" s="10" t="s">
        <v>9</v>
      </c>
      <c r="E1" s="9" t="s">
        <v>10</v>
      </c>
      <c r="F1" s="9" t="s">
        <v>11</v>
      </c>
      <c r="G1" s="9" t="s">
        <v>12</v>
      </c>
      <c r="H1" s="9" t="s">
        <v>13</v>
      </c>
    </row>
    <row r="2" spans="1:8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19</v>
      </c>
      <c r="H2" t="s">
        <v>19</v>
      </c>
    </row>
    <row r="3" spans="1:8" x14ac:dyDescent="0.25">
      <c r="A3" t="s">
        <v>21</v>
      </c>
      <c r="B3" t="s">
        <v>22</v>
      </c>
      <c r="C3" t="s">
        <v>16</v>
      </c>
      <c r="D3" t="s">
        <v>23</v>
      </c>
      <c r="E3" t="s">
        <v>19</v>
      </c>
      <c r="F3" t="s">
        <v>19</v>
      </c>
      <c r="G3" t="s">
        <v>19</v>
      </c>
      <c r="H3" t="s">
        <v>19</v>
      </c>
    </row>
    <row r="4" spans="1:8" x14ac:dyDescent="0.25">
      <c r="A4" t="s">
        <v>24</v>
      </c>
      <c r="B4" t="s">
        <v>25</v>
      </c>
      <c r="C4" t="s">
        <v>16</v>
      </c>
      <c r="D4" t="s">
        <v>17</v>
      </c>
      <c r="E4" t="s">
        <v>26</v>
      </c>
      <c r="F4" t="s">
        <v>19</v>
      </c>
      <c r="G4" t="s">
        <v>19</v>
      </c>
      <c r="H4" t="s">
        <v>19</v>
      </c>
    </row>
    <row r="5" spans="1:8" x14ac:dyDescent="0.25">
      <c r="A5" t="s">
        <v>27</v>
      </c>
      <c r="B5" t="s">
        <v>28</v>
      </c>
      <c r="C5" t="s">
        <v>16</v>
      </c>
      <c r="D5" t="s">
        <v>17</v>
      </c>
      <c r="E5" t="s">
        <v>26</v>
      </c>
      <c r="F5" t="s">
        <v>19</v>
      </c>
      <c r="G5" t="s">
        <v>19</v>
      </c>
      <c r="H5" t="s">
        <v>19</v>
      </c>
    </row>
    <row r="6" spans="1:8" x14ac:dyDescent="0.25">
      <c r="A6" t="s">
        <v>29</v>
      </c>
      <c r="B6" t="s">
        <v>30</v>
      </c>
      <c r="C6" t="s">
        <v>16</v>
      </c>
      <c r="D6" t="s">
        <v>17</v>
      </c>
      <c r="E6" t="s">
        <v>26</v>
      </c>
      <c r="F6" t="s">
        <v>19</v>
      </c>
      <c r="G6" t="s">
        <v>19</v>
      </c>
      <c r="H6" t="s">
        <v>19</v>
      </c>
    </row>
    <row r="7" spans="1:8" x14ac:dyDescent="0.25">
      <c r="A7" t="s">
        <v>31</v>
      </c>
      <c r="B7" s="3">
        <v>5010338000455</v>
      </c>
      <c r="C7" t="s">
        <v>16</v>
      </c>
      <c r="D7" t="s">
        <v>17</v>
      </c>
      <c r="E7" t="s">
        <v>26</v>
      </c>
      <c r="F7" t="s">
        <v>19</v>
      </c>
      <c r="G7" t="s">
        <v>19</v>
      </c>
      <c r="H7" t="s">
        <v>19</v>
      </c>
    </row>
    <row r="8" spans="1:8" x14ac:dyDescent="0.25">
      <c r="A8" t="s">
        <v>32</v>
      </c>
      <c r="B8" t="s">
        <v>33</v>
      </c>
      <c r="C8" t="s">
        <v>16</v>
      </c>
      <c r="D8" t="s">
        <v>34</v>
      </c>
      <c r="E8" t="s">
        <v>19</v>
      </c>
      <c r="F8" t="s">
        <v>19</v>
      </c>
      <c r="G8" t="s">
        <v>19</v>
      </c>
      <c r="H8" t="s">
        <v>19</v>
      </c>
    </row>
    <row r="9" spans="1:8" x14ac:dyDescent="0.25">
      <c r="A9" t="s">
        <v>35</v>
      </c>
      <c r="B9" t="s">
        <v>36</v>
      </c>
      <c r="C9" t="s">
        <v>16</v>
      </c>
      <c r="D9" t="s">
        <v>23</v>
      </c>
      <c r="E9" t="s">
        <v>19</v>
      </c>
      <c r="F9" t="s">
        <v>19</v>
      </c>
      <c r="G9" t="s">
        <v>19</v>
      </c>
      <c r="H9" t="s">
        <v>19</v>
      </c>
    </row>
    <row r="10" spans="1:8" x14ac:dyDescent="0.25">
      <c r="A10" t="s">
        <v>37</v>
      </c>
      <c r="B10" t="s">
        <v>38</v>
      </c>
      <c r="C10" t="s">
        <v>16</v>
      </c>
      <c r="D10" t="s">
        <v>23</v>
      </c>
      <c r="E10" t="s">
        <v>19</v>
      </c>
      <c r="F10" t="s">
        <v>19</v>
      </c>
      <c r="G10" t="s">
        <v>19</v>
      </c>
      <c r="H10" t="s">
        <v>19</v>
      </c>
    </row>
    <row r="11" spans="1:8" x14ac:dyDescent="0.25">
      <c r="A11" t="s">
        <v>39</v>
      </c>
      <c r="B11" t="s">
        <v>40</v>
      </c>
      <c r="C11" t="s">
        <v>16</v>
      </c>
      <c r="D11" t="s">
        <v>17</v>
      </c>
      <c r="E11" t="s">
        <v>18</v>
      </c>
      <c r="F11" t="s">
        <v>19</v>
      </c>
      <c r="G11" t="s">
        <v>19</v>
      </c>
      <c r="H11" t="s">
        <v>19</v>
      </c>
    </row>
    <row r="12" spans="1:8" x14ac:dyDescent="0.25">
      <c r="A12" t="s">
        <v>41</v>
      </c>
      <c r="B12" t="s">
        <v>42</v>
      </c>
      <c r="C12" t="s">
        <v>16</v>
      </c>
      <c r="D12" t="s">
        <v>17</v>
      </c>
      <c r="E12" t="s">
        <v>18</v>
      </c>
      <c r="F12" t="s">
        <v>19</v>
      </c>
      <c r="G12" t="s">
        <v>19</v>
      </c>
      <c r="H12" t="s">
        <v>19</v>
      </c>
    </row>
    <row r="13" spans="1:8" x14ac:dyDescent="0.25">
      <c r="A13" t="s">
        <v>43</v>
      </c>
      <c r="B13" t="s">
        <v>44</v>
      </c>
      <c r="C13" t="s">
        <v>16</v>
      </c>
      <c r="D13" t="s">
        <v>17</v>
      </c>
      <c r="E13" t="s">
        <v>18</v>
      </c>
      <c r="F13" t="s">
        <v>19</v>
      </c>
      <c r="G13" t="s">
        <v>19</v>
      </c>
      <c r="H13" t="s">
        <v>19</v>
      </c>
    </row>
    <row r="14" spans="1:8" x14ac:dyDescent="0.25">
      <c r="A14" t="s">
        <v>45</v>
      </c>
      <c r="B14" t="s">
        <v>46</v>
      </c>
      <c r="C14" t="s">
        <v>16</v>
      </c>
      <c r="D14" t="s">
        <v>34</v>
      </c>
      <c r="E14" t="s">
        <v>19</v>
      </c>
      <c r="F14" t="s">
        <v>19</v>
      </c>
      <c r="G14" t="s">
        <v>19</v>
      </c>
      <c r="H14" t="s">
        <v>19</v>
      </c>
    </row>
    <row r="15" spans="1:8" x14ac:dyDescent="0.25">
      <c r="A15" t="s">
        <v>47</v>
      </c>
      <c r="B15" t="s">
        <v>48</v>
      </c>
      <c r="C15" t="s">
        <v>16</v>
      </c>
      <c r="D15" t="s">
        <v>34</v>
      </c>
      <c r="E15" t="s">
        <v>19</v>
      </c>
      <c r="F15" t="s">
        <v>19</v>
      </c>
      <c r="G15" t="s">
        <v>19</v>
      </c>
      <c r="H15" t="s">
        <v>19</v>
      </c>
    </row>
    <row r="16" spans="1:8" x14ac:dyDescent="0.25">
      <c r="A16" t="s">
        <v>49</v>
      </c>
      <c r="B16" t="s">
        <v>50</v>
      </c>
      <c r="C16" t="s">
        <v>51</v>
      </c>
      <c r="D16" t="s">
        <v>52</v>
      </c>
      <c r="E16" s="4">
        <v>0.3</v>
      </c>
      <c r="F16" t="s">
        <v>19</v>
      </c>
      <c r="G16" t="s">
        <v>20</v>
      </c>
      <c r="H16" t="s">
        <v>19</v>
      </c>
    </row>
    <row r="17" spans="1:8" x14ac:dyDescent="0.25">
      <c r="A17" t="s">
        <v>53</v>
      </c>
      <c r="B17" t="s">
        <v>54</v>
      </c>
      <c r="C17" t="s">
        <v>51</v>
      </c>
      <c r="D17" t="s">
        <v>52</v>
      </c>
      <c r="E17" s="4">
        <v>0.3</v>
      </c>
      <c r="F17" t="s">
        <v>19</v>
      </c>
      <c r="G17" t="s">
        <v>20</v>
      </c>
      <c r="H17" t="s">
        <v>19</v>
      </c>
    </row>
    <row r="18" spans="1:8" x14ac:dyDescent="0.25">
      <c r="A18" t="s">
        <v>55</v>
      </c>
      <c r="B18" t="s">
        <v>56</v>
      </c>
      <c r="C18" t="s">
        <v>51</v>
      </c>
      <c r="D18" t="s">
        <v>52</v>
      </c>
      <c r="E18" s="4">
        <v>0.3</v>
      </c>
      <c r="F18" t="s">
        <v>19</v>
      </c>
      <c r="G18" t="s">
        <v>20</v>
      </c>
      <c r="H18" t="s">
        <v>19</v>
      </c>
    </row>
    <row r="19" spans="1:8" x14ac:dyDescent="0.25">
      <c r="A19" t="s">
        <v>57</v>
      </c>
      <c r="B19" t="s">
        <v>58</v>
      </c>
      <c r="C19" t="s">
        <v>51</v>
      </c>
      <c r="D19" t="s">
        <v>52</v>
      </c>
      <c r="E19" s="4">
        <v>0.3</v>
      </c>
      <c r="F19" t="s">
        <v>19</v>
      </c>
      <c r="G19" t="s">
        <v>20</v>
      </c>
      <c r="H19" t="s">
        <v>19</v>
      </c>
    </row>
    <row r="20" spans="1:8" x14ac:dyDescent="0.25">
      <c r="A20" t="s">
        <v>59</v>
      </c>
      <c r="B20" t="s">
        <v>60</v>
      </c>
      <c r="C20" t="s">
        <v>51</v>
      </c>
      <c r="D20" t="s">
        <v>52</v>
      </c>
      <c r="E20" s="4">
        <v>0.3</v>
      </c>
      <c r="F20" t="s">
        <v>19</v>
      </c>
      <c r="G20" t="s">
        <v>20</v>
      </c>
      <c r="H20" t="s">
        <v>19</v>
      </c>
    </row>
    <row r="21" spans="1:8" x14ac:dyDescent="0.25">
      <c r="A21" t="s">
        <v>61</v>
      </c>
      <c r="B21" t="s">
        <v>62</v>
      </c>
      <c r="C21" t="s">
        <v>51</v>
      </c>
      <c r="D21" t="s">
        <v>52</v>
      </c>
      <c r="E21" s="4">
        <v>0.3</v>
      </c>
      <c r="F21" t="s">
        <v>19</v>
      </c>
      <c r="G21" t="s">
        <v>20</v>
      </c>
      <c r="H21" t="s">
        <v>19</v>
      </c>
    </row>
    <row r="22" spans="1:8" x14ac:dyDescent="0.25">
      <c r="A22" t="s">
        <v>63</v>
      </c>
      <c r="B22" t="s">
        <v>64</v>
      </c>
      <c r="C22" t="s">
        <v>51</v>
      </c>
      <c r="D22" t="s">
        <v>52</v>
      </c>
      <c r="E22" s="4">
        <v>0.3</v>
      </c>
      <c r="F22" t="s">
        <v>19</v>
      </c>
      <c r="G22" t="s">
        <v>20</v>
      </c>
      <c r="H22" t="s">
        <v>19</v>
      </c>
    </row>
    <row r="23" spans="1:8" x14ac:dyDescent="0.25">
      <c r="A23" t="s">
        <v>65</v>
      </c>
      <c r="B23" t="s">
        <v>66</v>
      </c>
      <c r="C23" t="s">
        <v>67</v>
      </c>
      <c r="D23" t="s">
        <v>17</v>
      </c>
      <c r="E23" t="s">
        <v>19</v>
      </c>
      <c r="F23" t="s">
        <v>19</v>
      </c>
      <c r="G23" t="s">
        <v>19</v>
      </c>
      <c r="H23" t="s">
        <v>19</v>
      </c>
    </row>
    <row r="24" spans="1:8" x14ac:dyDescent="0.25">
      <c r="A24" t="s">
        <v>68</v>
      </c>
      <c r="B24" t="s">
        <v>69</v>
      </c>
      <c r="C24" t="s">
        <v>67</v>
      </c>
      <c r="D24" t="s">
        <v>17</v>
      </c>
      <c r="E24" t="s">
        <v>19</v>
      </c>
      <c r="F24" t="s">
        <v>19</v>
      </c>
      <c r="G24" t="s">
        <v>19</v>
      </c>
      <c r="H24" t="s">
        <v>19</v>
      </c>
    </row>
    <row r="25" spans="1:8" x14ac:dyDescent="0.25">
      <c r="A25" t="s">
        <v>70</v>
      </c>
      <c r="B25" t="s">
        <v>71</v>
      </c>
      <c r="C25" t="s">
        <v>67</v>
      </c>
      <c r="D25" t="s">
        <v>17</v>
      </c>
      <c r="E25" t="s">
        <v>19</v>
      </c>
      <c r="F25" t="s">
        <v>19</v>
      </c>
      <c r="G25" t="s">
        <v>19</v>
      </c>
      <c r="H25" t="s">
        <v>19</v>
      </c>
    </row>
    <row r="26" spans="1:8" x14ac:dyDescent="0.25">
      <c r="A26" t="s">
        <v>72</v>
      </c>
      <c r="B26" t="s">
        <v>73</v>
      </c>
      <c r="C26" t="s">
        <v>67</v>
      </c>
      <c r="D26" t="s">
        <v>17</v>
      </c>
      <c r="E26" t="s">
        <v>19</v>
      </c>
      <c r="F26" t="s">
        <v>19</v>
      </c>
      <c r="G26" t="s">
        <v>19</v>
      </c>
      <c r="H26" t="s">
        <v>19</v>
      </c>
    </row>
    <row r="27" spans="1:8" x14ac:dyDescent="0.25">
      <c r="A27" t="s">
        <v>74</v>
      </c>
      <c r="B27" t="s">
        <v>75</v>
      </c>
      <c r="C27" t="s">
        <v>67</v>
      </c>
      <c r="D27" t="s">
        <v>17</v>
      </c>
      <c r="E27" t="s">
        <v>76</v>
      </c>
      <c r="F27" t="s">
        <v>19</v>
      </c>
      <c r="G27" t="s">
        <v>19</v>
      </c>
      <c r="H27" t="s">
        <v>19</v>
      </c>
    </row>
    <row r="28" spans="1:8" ht="17.25" customHeight="1" x14ac:dyDescent="0.25">
      <c r="A28" t="s">
        <v>77</v>
      </c>
      <c r="B28" t="s">
        <v>78</v>
      </c>
      <c r="C28" t="s">
        <v>67</v>
      </c>
      <c r="D28" t="s">
        <v>17</v>
      </c>
      <c r="E28" t="s">
        <v>76</v>
      </c>
      <c r="F28" t="s">
        <v>19</v>
      </c>
      <c r="G28" t="s">
        <v>19</v>
      </c>
      <c r="H28" t="s">
        <v>19</v>
      </c>
    </row>
    <row r="29" spans="1:8" x14ac:dyDescent="0.25">
      <c r="A29" t="s">
        <v>79</v>
      </c>
      <c r="B29" t="s">
        <v>80</v>
      </c>
      <c r="C29" t="s">
        <v>67</v>
      </c>
      <c r="D29" t="s">
        <v>17</v>
      </c>
      <c r="E29" t="s">
        <v>19</v>
      </c>
      <c r="F29" t="s">
        <v>19</v>
      </c>
      <c r="G29" t="s">
        <v>19</v>
      </c>
      <c r="H29" t="s">
        <v>19</v>
      </c>
    </row>
    <row r="30" spans="1:8" x14ac:dyDescent="0.25">
      <c r="A30" t="s">
        <v>81</v>
      </c>
      <c r="B30" t="s">
        <v>82</v>
      </c>
      <c r="C30" t="s">
        <v>67</v>
      </c>
      <c r="D30" t="s">
        <v>17</v>
      </c>
      <c r="E30" t="s">
        <v>76</v>
      </c>
      <c r="F30" t="s">
        <v>19</v>
      </c>
      <c r="G30" t="s">
        <v>19</v>
      </c>
      <c r="H30" t="s">
        <v>19</v>
      </c>
    </row>
    <row r="31" spans="1:8" x14ac:dyDescent="0.25">
      <c r="A31" t="s">
        <v>83</v>
      </c>
      <c r="B31" t="s">
        <v>84</v>
      </c>
      <c r="C31" t="s">
        <v>67</v>
      </c>
      <c r="D31" t="s">
        <v>17</v>
      </c>
      <c r="E31" t="s">
        <v>76</v>
      </c>
      <c r="F31" t="s">
        <v>19</v>
      </c>
      <c r="G31" t="s">
        <v>19</v>
      </c>
      <c r="H31" t="s">
        <v>19</v>
      </c>
    </row>
    <row r="32" spans="1:8" x14ac:dyDescent="0.25">
      <c r="A32" t="s">
        <v>85</v>
      </c>
      <c r="B32" t="s">
        <v>86</v>
      </c>
      <c r="C32" t="s">
        <v>67</v>
      </c>
      <c r="D32" t="s">
        <v>17</v>
      </c>
      <c r="E32" t="s">
        <v>76</v>
      </c>
      <c r="F32" t="s">
        <v>19</v>
      </c>
      <c r="G32" t="s">
        <v>19</v>
      </c>
      <c r="H32" t="s">
        <v>19</v>
      </c>
    </row>
    <row r="33" spans="1:8" x14ac:dyDescent="0.25">
      <c r="A33" t="s">
        <v>87</v>
      </c>
      <c r="B33" t="s">
        <v>88</v>
      </c>
      <c r="C33" t="s">
        <v>67</v>
      </c>
      <c r="D33" t="s">
        <v>34</v>
      </c>
      <c r="E33" t="s">
        <v>19</v>
      </c>
      <c r="F33" t="s">
        <v>19</v>
      </c>
      <c r="G33" t="s">
        <v>19</v>
      </c>
      <c r="H33" t="s">
        <v>19</v>
      </c>
    </row>
    <row r="34" spans="1:8" x14ac:dyDescent="0.25">
      <c r="A34" t="s">
        <v>89</v>
      </c>
      <c r="B34" t="s">
        <v>90</v>
      </c>
      <c r="C34" t="s">
        <v>67</v>
      </c>
      <c r="D34" t="s">
        <v>34</v>
      </c>
      <c r="E34" t="s">
        <v>19</v>
      </c>
      <c r="F34" t="s">
        <v>19</v>
      </c>
      <c r="G34" t="s">
        <v>19</v>
      </c>
      <c r="H34" t="s">
        <v>19</v>
      </c>
    </row>
    <row r="35" spans="1:8" x14ac:dyDescent="0.25">
      <c r="A35" t="s">
        <v>91</v>
      </c>
      <c r="B35" t="s">
        <v>92</v>
      </c>
      <c r="C35" t="s">
        <v>67</v>
      </c>
      <c r="D35" t="s">
        <v>34</v>
      </c>
      <c r="E35" t="s">
        <v>19</v>
      </c>
      <c r="F35" t="s">
        <v>19</v>
      </c>
      <c r="G35" t="s">
        <v>19</v>
      </c>
      <c r="H35" t="s">
        <v>19</v>
      </c>
    </row>
    <row r="36" spans="1:8" x14ac:dyDescent="0.25">
      <c r="A36" t="s">
        <v>93</v>
      </c>
      <c r="B36" t="s">
        <v>94</v>
      </c>
      <c r="C36" t="s">
        <v>67</v>
      </c>
      <c r="D36" t="s">
        <v>34</v>
      </c>
      <c r="E36" t="s">
        <v>19</v>
      </c>
      <c r="F36" t="s">
        <v>19</v>
      </c>
      <c r="G36" t="s">
        <v>19</v>
      </c>
      <c r="H36" t="s">
        <v>19</v>
      </c>
    </row>
    <row r="37" spans="1:8" x14ac:dyDescent="0.25">
      <c r="A37" t="s">
        <v>95</v>
      </c>
      <c r="B37" t="s">
        <v>96</v>
      </c>
      <c r="C37" t="s">
        <v>67</v>
      </c>
      <c r="D37" t="s">
        <v>34</v>
      </c>
      <c r="E37" t="s">
        <v>19</v>
      </c>
      <c r="F37" t="s">
        <v>19</v>
      </c>
      <c r="G37" t="s">
        <v>19</v>
      </c>
      <c r="H37" t="s">
        <v>19</v>
      </c>
    </row>
    <row r="38" spans="1:8" x14ac:dyDescent="0.25">
      <c r="A38" t="s">
        <v>97</v>
      </c>
      <c r="B38" t="s">
        <v>98</v>
      </c>
      <c r="C38" t="s">
        <v>67</v>
      </c>
      <c r="D38" t="s">
        <v>17</v>
      </c>
      <c r="E38" t="s">
        <v>76</v>
      </c>
      <c r="F38" t="s">
        <v>19</v>
      </c>
      <c r="G38" t="s">
        <v>19</v>
      </c>
      <c r="H38" t="s">
        <v>19</v>
      </c>
    </row>
    <row r="39" spans="1:8" x14ac:dyDescent="0.25">
      <c r="A39" t="s">
        <v>99</v>
      </c>
      <c r="B39" t="s">
        <v>100</v>
      </c>
      <c r="C39" t="s">
        <v>101</v>
      </c>
      <c r="D39" t="s">
        <v>17</v>
      </c>
      <c r="E39" t="s">
        <v>19</v>
      </c>
      <c r="F39" t="s">
        <v>19</v>
      </c>
      <c r="G39" t="s">
        <v>19</v>
      </c>
      <c r="H39" t="s">
        <v>19</v>
      </c>
    </row>
    <row r="40" spans="1:8" x14ac:dyDescent="0.25">
      <c r="A40" t="s">
        <v>102</v>
      </c>
      <c r="B40" t="s">
        <v>103</v>
      </c>
      <c r="C40" t="s">
        <v>101</v>
      </c>
      <c r="D40" t="s">
        <v>17</v>
      </c>
      <c r="E40" t="s">
        <v>19</v>
      </c>
      <c r="F40" t="s">
        <v>19</v>
      </c>
      <c r="G40" t="s">
        <v>19</v>
      </c>
      <c r="H40" t="s">
        <v>19</v>
      </c>
    </row>
    <row r="41" spans="1:8" x14ac:dyDescent="0.25">
      <c r="A41" t="s">
        <v>104</v>
      </c>
      <c r="B41" t="s">
        <v>105</v>
      </c>
      <c r="C41" t="s">
        <v>101</v>
      </c>
      <c r="D41" t="s">
        <v>17</v>
      </c>
      <c r="E41" t="s">
        <v>19</v>
      </c>
      <c r="F41" t="s">
        <v>19</v>
      </c>
      <c r="G41" t="s">
        <v>19</v>
      </c>
      <c r="H41" t="s">
        <v>19</v>
      </c>
    </row>
    <row r="42" spans="1:8" x14ac:dyDescent="0.25">
      <c r="A42" t="s">
        <v>106</v>
      </c>
      <c r="B42" t="s">
        <v>107</v>
      </c>
      <c r="C42" t="s">
        <v>101</v>
      </c>
      <c r="D42" t="s">
        <v>17</v>
      </c>
      <c r="E42" t="s">
        <v>19</v>
      </c>
      <c r="F42" t="s">
        <v>19</v>
      </c>
      <c r="G42" t="s">
        <v>19</v>
      </c>
      <c r="H42" t="s">
        <v>19</v>
      </c>
    </row>
    <row r="43" spans="1:8" x14ac:dyDescent="0.25">
      <c r="A43" t="s">
        <v>108</v>
      </c>
      <c r="B43" t="s">
        <v>109</v>
      </c>
      <c r="C43" t="s">
        <v>101</v>
      </c>
      <c r="D43" t="s">
        <v>17</v>
      </c>
      <c r="E43" t="s">
        <v>19</v>
      </c>
      <c r="F43" t="s">
        <v>19</v>
      </c>
      <c r="G43" t="s">
        <v>19</v>
      </c>
      <c r="H43" t="s">
        <v>19</v>
      </c>
    </row>
    <row r="44" spans="1:8" x14ac:dyDescent="0.25">
      <c r="A44" t="s">
        <v>110</v>
      </c>
      <c r="B44" t="s">
        <v>111</v>
      </c>
      <c r="C44" t="s">
        <v>101</v>
      </c>
      <c r="D44" t="s">
        <v>17</v>
      </c>
      <c r="E44" t="s">
        <v>19</v>
      </c>
      <c r="F44" t="s">
        <v>19</v>
      </c>
      <c r="G44" t="s">
        <v>19</v>
      </c>
      <c r="H44" t="s">
        <v>19</v>
      </c>
    </row>
    <row r="45" spans="1:8" x14ac:dyDescent="0.25">
      <c r="A45" t="s">
        <v>113</v>
      </c>
      <c r="B45" s="3">
        <v>9312631131659</v>
      </c>
      <c r="C45" t="s">
        <v>112</v>
      </c>
      <c r="D45" t="s">
        <v>114</v>
      </c>
      <c r="F45" t="s">
        <v>19</v>
      </c>
      <c r="G45" t="s">
        <v>19</v>
      </c>
    </row>
    <row r="46" spans="1:8" x14ac:dyDescent="0.25">
      <c r="A46" t="s">
        <v>115</v>
      </c>
      <c r="B46" t="s">
        <v>116</v>
      </c>
      <c r="C46" t="s">
        <v>112</v>
      </c>
      <c r="D46" t="s">
        <v>114</v>
      </c>
      <c r="F46" t="s">
        <v>19</v>
      </c>
      <c r="G46" t="s">
        <v>19</v>
      </c>
    </row>
    <row r="47" spans="1:8" x14ac:dyDescent="0.25">
      <c r="A47" t="s">
        <v>117</v>
      </c>
      <c r="B47" s="3">
        <v>9312631131673</v>
      </c>
      <c r="C47" t="s">
        <v>112</v>
      </c>
      <c r="D47" t="s">
        <v>114</v>
      </c>
      <c r="F47" t="s">
        <v>19</v>
      </c>
      <c r="G47" t="s">
        <v>19</v>
      </c>
    </row>
    <row r="48" spans="1:8" x14ac:dyDescent="0.25">
      <c r="A48" t="s">
        <v>118</v>
      </c>
      <c r="B48" s="3">
        <v>9312631131680</v>
      </c>
      <c r="C48" t="s">
        <v>112</v>
      </c>
      <c r="D48" t="s">
        <v>114</v>
      </c>
      <c r="F48" t="s">
        <v>19</v>
      </c>
      <c r="G48" t="s">
        <v>19</v>
      </c>
    </row>
    <row r="49" spans="1:7" x14ac:dyDescent="0.25">
      <c r="A49" t="s">
        <v>119</v>
      </c>
      <c r="B49" t="s">
        <v>120</v>
      </c>
      <c r="C49" t="s">
        <v>112</v>
      </c>
      <c r="D49" t="s">
        <v>121</v>
      </c>
      <c r="F49" t="s">
        <v>19</v>
      </c>
      <c r="G49" t="s">
        <v>19</v>
      </c>
    </row>
    <row r="50" spans="1:7" x14ac:dyDescent="0.25">
      <c r="A50" t="s">
        <v>122</v>
      </c>
      <c r="B50" t="s">
        <v>123</v>
      </c>
      <c r="C50" t="s">
        <v>112</v>
      </c>
      <c r="D50" t="s">
        <v>121</v>
      </c>
      <c r="F50" t="s">
        <v>19</v>
      </c>
      <c r="G50" t="s">
        <v>19</v>
      </c>
    </row>
    <row r="51" spans="1:7" x14ac:dyDescent="0.25">
      <c r="A51" t="s">
        <v>124</v>
      </c>
      <c r="B51" t="s">
        <v>125</v>
      </c>
      <c r="C51" t="s">
        <v>112</v>
      </c>
      <c r="D51" t="s">
        <v>121</v>
      </c>
      <c r="F51" t="s">
        <v>19</v>
      </c>
      <c r="G51" t="s">
        <v>19</v>
      </c>
    </row>
    <row r="52" spans="1:7" x14ac:dyDescent="0.25">
      <c r="A52" t="s">
        <v>126</v>
      </c>
      <c r="B52" t="s">
        <v>127</v>
      </c>
      <c r="C52" t="s">
        <v>112</v>
      </c>
      <c r="D52" t="s">
        <v>121</v>
      </c>
      <c r="F52" t="s">
        <v>19</v>
      </c>
      <c r="G52" t="s">
        <v>19</v>
      </c>
    </row>
    <row r="53" spans="1:7" x14ac:dyDescent="0.25">
      <c r="A53" t="s">
        <v>128</v>
      </c>
      <c r="B53" t="s">
        <v>129</v>
      </c>
      <c r="C53" t="s">
        <v>112</v>
      </c>
      <c r="D53" t="s">
        <v>121</v>
      </c>
      <c r="F53" t="s">
        <v>19</v>
      </c>
      <c r="G53" t="s">
        <v>19</v>
      </c>
    </row>
    <row r="54" spans="1:7" x14ac:dyDescent="0.25">
      <c r="A54" t="s">
        <v>130</v>
      </c>
      <c r="B54" t="s">
        <v>131</v>
      </c>
      <c r="C54" t="s">
        <v>112</v>
      </c>
      <c r="D54" t="s">
        <v>121</v>
      </c>
      <c r="F54" t="s">
        <v>19</v>
      </c>
      <c r="G54" t="s">
        <v>19</v>
      </c>
    </row>
    <row r="55" spans="1:7" x14ac:dyDescent="0.25">
      <c r="A55" t="s">
        <v>132</v>
      </c>
      <c r="B55" t="s">
        <v>133</v>
      </c>
      <c r="C55" t="s">
        <v>112</v>
      </c>
      <c r="D55" t="s">
        <v>121</v>
      </c>
      <c r="F55" t="s">
        <v>19</v>
      </c>
      <c r="G55" t="s">
        <v>19</v>
      </c>
    </row>
    <row r="56" spans="1:7" x14ac:dyDescent="0.25">
      <c r="A56" t="s">
        <v>134</v>
      </c>
      <c r="B56" t="s">
        <v>135</v>
      </c>
      <c r="C56" t="s">
        <v>112</v>
      </c>
      <c r="D56" t="s">
        <v>121</v>
      </c>
      <c r="F56" t="s">
        <v>19</v>
      </c>
      <c r="G56" t="s">
        <v>19</v>
      </c>
    </row>
    <row r="57" spans="1:7" x14ac:dyDescent="0.25">
      <c r="A57" t="s">
        <v>136</v>
      </c>
      <c r="B57" t="s">
        <v>137</v>
      </c>
      <c r="C57" t="s">
        <v>112</v>
      </c>
      <c r="D57" t="s">
        <v>121</v>
      </c>
      <c r="F57" t="s">
        <v>19</v>
      </c>
      <c r="G57" t="s">
        <v>19</v>
      </c>
    </row>
    <row r="58" spans="1:7" x14ac:dyDescent="0.25">
      <c r="A58" t="s">
        <v>138</v>
      </c>
      <c r="B58" t="s">
        <v>139</v>
      </c>
      <c r="C58" t="s">
        <v>112</v>
      </c>
      <c r="D58" t="s">
        <v>121</v>
      </c>
      <c r="F58" t="s">
        <v>19</v>
      </c>
      <c r="G58" t="s">
        <v>19</v>
      </c>
    </row>
    <row r="59" spans="1:7" x14ac:dyDescent="0.25">
      <c r="A59" t="s">
        <v>140</v>
      </c>
      <c r="B59" t="s">
        <v>141</v>
      </c>
      <c r="C59" t="s">
        <v>112</v>
      </c>
      <c r="D59" t="s">
        <v>121</v>
      </c>
      <c r="F59" t="s">
        <v>19</v>
      </c>
      <c r="G59" t="s">
        <v>19</v>
      </c>
    </row>
    <row r="60" spans="1:7" x14ac:dyDescent="0.25">
      <c r="A60" t="s">
        <v>142</v>
      </c>
      <c r="B60" t="s">
        <v>143</v>
      </c>
      <c r="C60" t="s">
        <v>112</v>
      </c>
      <c r="D60" t="s">
        <v>121</v>
      </c>
      <c r="F60" t="s">
        <v>19</v>
      </c>
      <c r="G60" t="s">
        <v>19</v>
      </c>
    </row>
    <row r="61" spans="1:7" x14ac:dyDescent="0.25">
      <c r="A61" t="s">
        <v>144</v>
      </c>
      <c r="B61" t="s">
        <v>145</v>
      </c>
      <c r="C61" t="s">
        <v>112</v>
      </c>
      <c r="D61" t="s">
        <v>121</v>
      </c>
      <c r="F61" t="s">
        <v>19</v>
      </c>
      <c r="G61" t="s">
        <v>19</v>
      </c>
    </row>
    <row r="62" spans="1:7" x14ac:dyDescent="0.25">
      <c r="A62" t="s">
        <v>146</v>
      </c>
      <c r="B62" t="s">
        <v>147</v>
      </c>
      <c r="C62" t="s">
        <v>112</v>
      </c>
      <c r="D62" t="s">
        <v>17</v>
      </c>
      <c r="F62" t="s">
        <v>19</v>
      </c>
      <c r="G62" t="s">
        <v>19</v>
      </c>
    </row>
    <row r="63" spans="1:7" x14ac:dyDescent="0.25">
      <c r="A63" t="s">
        <v>148</v>
      </c>
      <c r="B63" t="s">
        <v>149</v>
      </c>
      <c r="C63" t="s">
        <v>112</v>
      </c>
      <c r="D63" t="s">
        <v>17</v>
      </c>
      <c r="F63" t="s">
        <v>19</v>
      </c>
      <c r="G63" t="s">
        <v>19</v>
      </c>
    </row>
    <row r="64" spans="1:7" x14ac:dyDescent="0.25">
      <c r="A64" t="s">
        <v>150</v>
      </c>
      <c r="B64" t="s">
        <v>151</v>
      </c>
      <c r="C64" t="s">
        <v>112</v>
      </c>
      <c r="D64" t="s">
        <v>17</v>
      </c>
      <c r="F64" t="s">
        <v>19</v>
      </c>
      <c r="G64" t="s">
        <v>19</v>
      </c>
    </row>
    <row r="65" spans="1:7" x14ac:dyDescent="0.25">
      <c r="A65" t="s">
        <v>152</v>
      </c>
      <c r="B65" t="s">
        <v>153</v>
      </c>
      <c r="C65" t="s">
        <v>112</v>
      </c>
      <c r="D65" t="s">
        <v>17</v>
      </c>
      <c r="F65" t="s">
        <v>19</v>
      </c>
      <c r="G65" t="s">
        <v>19</v>
      </c>
    </row>
    <row r="66" spans="1:7" x14ac:dyDescent="0.25">
      <c r="A66" t="s">
        <v>154</v>
      </c>
      <c r="B66" t="s">
        <v>155</v>
      </c>
      <c r="C66" t="s">
        <v>112</v>
      </c>
      <c r="D66" t="s">
        <v>17</v>
      </c>
      <c r="F66" t="s">
        <v>19</v>
      </c>
      <c r="G66" t="s">
        <v>19</v>
      </c>
    </row>
    <row r="67" spans="1:7" x14ac:dyDescent="0.25">
      <c r="A67" t="s">
        <v>156</v>
      </c>
      <c r="B67" t="s">
        <v>157</v>
      </c>
      <c r="C67" t="s">
        <v>112</v>
      </c>
      <c r="D67" t="s">
        <v>17</v>
      </c>
      <c r="F67" t="s">
        <v>19</v>
      </c>
      <c r="G67" t="s">
        <v>19</v>
      </c>
    </row>
    <row r="68" spans="1:7" x14ac:dyDescent="0.25">
      <c r="A68" t="s">
        <v>158</v>
      </c>
      <c r="B68" t="s">
        <v>159</v>
      </c>
      <c r="C68" t="s">
        <v>112</v>
      </c>
      <c r="D68" t="s">
        <v>17</v>
      </c>
      <c r="F68" t="s">
        <v>19</v>
      </c>
      <c r="G68" t="s">
        <v>19</v>
      </c>
    </row>
    <row r="69" spans="1:7" x14ac:dyDescent="0.25">
      <c r="A69" t="s">
        <v>160</v>
      </c>
      <c r="B69" t="s">
        <v>161</v>
      </c>
      <c r="C69" t="s">
        <v>112</v>
      </c>
      <c r="D69" t="s">
        <v>114</v>
      </c>
      <c r="F69" t="s">
        <v>19</v>
      </c>
      <c r="G69" t="s">
        <v>19</v>
      </c>
    </row>
    <row r="70" spans="1:7" x14ac:dyDescent="0.25">
      <c r="A70" t="s">
        <v>162</v>
      </c>
      <c r="B70" t="s">
        <v>163</v>
      </c>
      <c r="C70" t="s">
        <v>112</v>
      </c>
      <c r="D70" t="s">
        <v>114</v>
      </c>
      <c r="F70" t="s">
        <v>19</v>
      </c>
      <c r="G70" t="s">
        <v>19</v>
      </c>
    </row>
    <row r="71" spans="1:7" x14ac:dyDescent="0.25">
      <c r="A71" t="s">
        <v>164</v>
      </c>
      <c r="B71" t="str">
        <f>"9312631153545"</f>
        <v>9312631153545</v>
      </c>
      <c r="C71" t="s">
        <v>112</v>
      </c>
      <c r="D71" t="s">
        <v>114</v>
      </c>
      <c r="F71" t="s">
        <v>19</v>
      </c>
      <c r="G71" t="s">
        <v>19</v>
      </c>
    </row>
    <row r="72" spans="1:7" x14ac:dyDescent="0.25">
      <c r="A72" t="s">
        <v>165</v>
      </c>
      <c r="B72" t="str">
        <f>"9312631153552"</f>
        <v>9312631153552</v>
      </c>
      <c r="C72" t="s">
        <v>112</v>
      </c>
      <c r="D72" t="s">
        <v>114</v>
      </c>
      <c r="F72" t="s">
        <v>19</v>
      </c>
      <c r="G72" t="s">
        <v>19</v>
      </c>
    </row>
    <row r="73" spans="1:7" x14ac:dyDescent="0.25">
      <c r="A73" t="s">
        <v>166</v>
      </c>
      <c r="B73" t="str">
        <f>"9312631833058"</f>
        <v>9312631833058</v>
      </c>
      <c r="C73" t="s">
        <v>112</v>
      </c>
      <c r="D73" t="s">
        <v>114</v>
      </c>
      <c r="F73" t="s">
        <v>19</v>
      </c>
      <c r="G73" t="s">
        <v>19</v>
      </c>
    </row>
    <row r="74" spans="1:7" x14ac:dyDescent="0.25">
      <c r="A74" t="s">
        <v>167</v>
      </c>
      <c r="B74" t="str">
        <f>"9312631833065"</f>
        <v>9312631833065</v>
      </c>
      <c r="C74" t="s">
        <v>112</v>
      </c>
      <c r="D74" t="s">
        <v>114</v>
      </c>
      <c r="F74" t="s">
        <v>19</v>
      </c>
      <c r="G74" t="s">
        <v>19</v>
      </c>
    </row>
    <row r="75" spans="1:7" x14ac:dyDescent="0.25">
      <c r="A75" t="s">
        <v>168</v>
      </c>
      <c r="B75" t="str">
        <f>"9312631833072"</f>
        <v>9312631833072</v>
      </c>
      <c r="C75" t="s">
        <v>112</v>
      </c>
      <c r="D75" t="s">
        <v>114</v>
      </c>
      <c r="F75" t="s">
        <v>19</v>
      </c>
      <c r="G75" t="s">
        <v>19</v>
      </c>
    </row>
    <row r="76" spans="1:7" x14ac:dyDescent="0.25">
      <c r="A76" t="s">
        <v>169</v>
      </c>
      <c r="B76" t="s">
        <v>170</v>
      </c>
      <c r="C76" t="s">
        <v>112</v>
      </c>
      <c r="D76" t="s">
        <v>114</v>
      </c>
      <c r="F76" t="s">
        <v>19</v>
      </c>
      <c r="G76" t="s">
        <v>19</v>
      </c>
    </row>
    <row r="77" spans="1:7" x14ac:dyDescent="0.25">
      <c r="A77" t="s">
        <v>171</v>
      </c>
      <c r="B77" t="s">
        <v>172</v>
      </c>
      <c r="C77" t="s">
        <v>112</v>
      </c>
      <c r="D77" t="s">
        <v>114</v>
      </c>
      <c r="F77" t="s">
        <v>19</v>
      </c>
      <c r="G77" t="s">
        <v>19</v>
      </c>
    </row>
    <row r="78" spans="1:7" x14ac:dyDescent="0.25">
      <c r="A78" t="s">
        <v>173</v>
      </c>
      <c r="B78" t="s">
        <v>174</v>
      </c>
      <c r="C78" t="s">
        <v>112</v>
      </c>
      <c r="D78" t="s">
        <v>114</v>
      </c>
      <c r="F78" t="s">
        <v>19</v>
      </c>
      <c r="G78" t="s">
        <v>19</v>
      </c>
    </row>
    <row r="79" spans="1:7" x14ac:dyDescent="0.25">
      <c r="A79" t="s">
        <v>175</v>
      </c>
      <c r="B79" t="s">
        <v>176</v>
      </c>
      <c r="C79" t="s">
        <v>112</v>
      </c>
      <c r="D79" t="s">
        <v>114</v>
      </c>
      <c r="F79" t="s">
        <v>19</v>
      </c>
      <c r="G79" t="s">
        <v>19</v>
      </c>
    </row>
    <row r="80" spans="1:7" x14ac:dyDescent="0.25">
      <c r="A80" t="s">
        <v>177</v>
      </c>
      <c r="B80" t="s">
        <v>178</v>
      </c>
      <c r="C80" t="s">
        <v>112</v>
      </c>
      <c r="D80" t="s">
        <v>114</v>
      </c>
      <c r="F80" t="s">
        <v>19</v>
      </c>
      <c r="G80" t="s">
        <v>19</v>
      </c>
    </row>
    <row r="81" spans="1:7" x14ac:dyDescent="0.25">
      <c r="A81" t="s">
        <v>179</v>
      </c>
      <c r="B81" t="s">
        <v>180</v>
      </c>
      <c r="C81" t="s">
        <v>112</v>
      </c>
      <c r="D81" t="s">
        <v>114</v>
      </c>
      <c r="F81" t="s">
        <v>19</v>
      </c>
      <c r="G81" t="s">
        <v>19</v>
      </c>
    </row>
    <row r="82" spans="1:7" x14ac:dyDescent="0.25">
      <c r="A82" t="s">
        <v>181</v>
      </c>
      <c r="B82" t="s">
        <v>182</v>
      </c>
      <c r="C82" t="s">
        <v>112</v>
      </c>
      <c r="D82" t="s">
        <v>114</v>
      </c>
      <c r="F82" t="s">
        <v>19</v>
      </c>
      <c r="G82" t="s">
        <v>19</v>
      </c>
    </row>
    <row r="83" spans="1:7" x14ac:dyDescent="0.25">
      <c r="A83" t="s">
        <v>183</v>
      </c>
      <c r="B83" t="s">
        <v>184</v>
      </c>
      <c r="C83" t="s">
        <v>112</v>
      </c>
      <c r="D83" t="s">
        <v>114</v>
      </c>
      <c r="F83" t="s">
        <v>19</v>
      </c>
      <c r="G83" t="s">
        <v>19</v>
      </c>
    </row>
    <row r="84" spans="1:7" x14ac:dyDescent="0.25">
      <c r="A84" t="s">
        <v>185</v>
      </c>
      <c r="B84" t="s">
        <v>186</v>
      </c>
      <c r="C84" t="s">
        <v>112</v>
      </c>
      <c r="D84" t="s">
        <v>114</v>
      </c>
      <c r="F84" t="s">
        <v>19</v>
      </c>
      <c r="G84" t="s">
        <v>19</v>
      </c>
    </row>
    <row r="85" spans="1:7" x14ac:dyDescent="0.25">
      <c r="A85" t="s">
        <v>187</v>
      </c>
      <c r="B85" t="s">
        <v>188</v>
      </c>
      <c r="C85" t="s">
        <v>112</v>
      </c>
      <c r="D85" t="s">
        <v>114</v>
      </c>
      <c r="F85" t="s">
        <v>19</v>
      </c>
      <c r="G85" t="s">
        <v>19</v>
      </c>
    </row>
    <row r="86" spans="1:7" x14ac:dyDescent="0.25">
      <c r="A86" t="s">
        <v>189</v>
      </c>
      <c r="B86" t="s">
        <v>190</v>
      </c>
      <c r="C86" t="s">
        <v>112</v>
      </c>
      <c r="D86" t="s">
        <v>114</v>
      </c>
      <c r="F86" t="s">
        <v>19</v>
      </c>
      <c r="G86" t="s">
        <v>19</v>
      </c>
    </row>
    <row r="87" spans="1:7" x14ac:dyDescent="0.25">
      <c r="A87" t="s">
        <v>191</v>
      </c>
      <c r="B87" t="s">
        <v>192</v>
      </c>
      <c r="C87" t="s">
        <v>112</v>
      </c>
      <c r="D87" t="s">
        <v>114</v>
      </c>
      <c r="F87" t="s">
        <v>19</v>
      </c>
      <c r="G87" t="s">
        <v>19</v>
      </c>
    </row>
    <row r="88" spans="1:7" x14ac:dyDescent="0.25">
      <c r="A88" t="s">
        <v>193</v>
      </c>
      <c r="B88" t="s">
        <v>194</v>
      </c>
      <c r="C88" t="s">
        <v>112</v>
      </c>
      <c r="D88" t="s">
        <v>114</v>
      </c>
      <c r="F88" t="s">
        <v>19</v>
      </c>
      <c r="G88" t="s">
        <v>19</v>
      </c>
    </row>
    <row r="89" spans="1:7" x14ac:dyDescent="0.25">
      <c r="A89" t="s">
        <v>195</v>
      </c>
      <c r="B89" t="s">
        <v>196</v>
      </c>
      <c r="C89" t="s">
        <v>112</v>
      </c>
      <c r="D89" t="s">
        <v>114</v>
      </c>
      <c r="F89" t="s">
        <v>19</v>
      </c>
      <c r="G89" t="s">
        <v>19</v>
      </c>
    </row>
    <row r="90" spans="1:7" x14ac:dyDescent="0.25">
      <c r="A90" t="s">
        <v>197</v>
      </c>
      <c r="B90" t="s">
        <v>198</v>
      </c>
      <c r="C90" t="s">
        <v>112</v>
      </c>
      <c r="D90" t="s">
        <v>114</v>
      </c>
      <c r="F90" t="s">
        <v>19</v>
      </c>
      <c r="G90" t="s">
        <v>19</v>
      </c>
    </row>
    <row r="91" spans="1:7" x14ac:dyDescent="0.25">
      <c r="A91" t="s">
        <v>199</v>
      </c>
      <c r="B91" t="s">
        <v>200</v>
      </c>
      <c r="C91" t="s">
        <v>112</v>
      </c>
      <c r="D91" t="s">
        <v>114</v>
      </c>
      <c r="F91" t="s">
        <v>19</v>
      </c>
      <c r="G91" t="s">
        <v>19</v>
      </c>
    </row>
    <row r="92" spans="1:7" x14ac:dyDescent="0.25">
      <c r="A92" t="s">
        <v>201</v>
      </c>
      <c r="B92" t="str">
        <f>"9312631862263"</f>
        <v>9312631862263</v>
      </c>
      <c r="C92" t="s">
        <v>112</v>
      </c>
      <c r="D92" t="s">
        <v>114</v>
      </c>
      <c r="F92" t="s">
        <v>19</v>
      </c>
      <c r="G92" t="s">
        <v>19</v>
      </c>
    </row>
    <row r="93" spans="1:7" x14ac:dyDescent="0.25">
      <c r="A93" t="s">
        <v>202</v>
      </c>
      <c r="B93" t="str">
        <f>"9312631862324"</f>
        <v>9312631862324</v>
      </c>
      <c r="C93" t="s">
        <v>112</v>
      </c>
      <c r="D93" t="s">
        <v>114</v>
      </c>
      <c r="F93" t="s">
        <v>19</v>
      </c>
      <c r="G93" t="s">
        <v>19</v>
      </c>
    </row>
    <row r="94" spans="1:7" x14ac:dyDescent="0.25">
      <c r="A94" t="s">
        <v>203</v>
      </c>
      <c r="B94" t="str">
        <f>"9312631862331"</f>
        <v>9312631862331</v>
      </c>
      <c r="C94" t="s">
        <v>112</v>
      </c>
      <c r="D94" t="s">
        <v>114</v>
      </c>
      <c r="F94" t="s">
        <v>19</v>
      </c>
      <c r="G94" t="s">
        <v>19</v>
      </c>
    </row>
    <row r="95" spans="1:7" x14ac:dyDescent="0.25">
      <c r="A95" t="s">
        <v>204</v>
      </c>
      <c r="B95" t="str">
        <f>"9312631862348"</f>
        <v>9312631862348</v>
      </c>
      <c r="C95" t="s">
        <v>112</v>
      </c>
      <c r="D95" t="s">
        <v>114</v>
      </c>
      <c r="F95" t="s">
        <v>19</v>
      </c>
      <c r="G95" t="s">
        <v>19</v>
      </c>
    </row>
    <row r="96" spans="1:7" x14ac:dyDescent="0.25">
      <c r="A96" t="s">
        <v>205</v>
      </c>
      <c r="B96" t="str">
        <f>"9312631862355"</f>
        <v>9312631862355</v>
      </c>
      <c r="C96" t="s">
        <v>112</v>
      </c>
      <c r="D96" t="s">
        <v>114</v>
      </c>
      <c r="F96" t="s">
        <v>19</v>
      </c>
      <c r="G96" t="s">
        <v>19</v>
      </c>
    </row>
    <row r="97" spans="1:7" x14ac:dyDescent="0.25">
      <c r="A97" t="s">
        <v>206</v>
      </c>
      <c r="B97" t="str">
        <f>"9312631862362"</f>
        <v>9312631862362</v>
      </c>
      <c r="C97" t="s">
        <v>112</v>
      </c>
      <c r="D97" t="s">
        <v>114</v>
      </c>
      <c r="F97" t="s">
        <v>19</v>
      </c>
      <c r="G97" t="s">
        <v>19</v>
      </c>
    </row>
    <row r="98" spans="1:7" x14ac:dyDescent="0.25">
      <c r="A98" t="s">
        <v>207</v>
      </c>
      <c r="B98" t="str">
        <f>"9312631862379"</f>
        <v>9312631862379</v>
      </c>
      <c r="C98" t="s">
        <v>112</v>
      </c>
      <c r="D98" t="s">
        <v>114</v>
      </c>
      <c r="F98" t="s">
        <v>19</v>
      </c>
      <c r="G98" t="s">
        <v>19</v>
      </c>
    </row>
    <row r="99" spans="1:7" x14ac:dyDescent="0.25">
      <c r="A99" t="s">
        <v>208</v>
      </c>
      <c r="B99" t="str">
        <f>"9312631862386"</f>
        <v>9312631862386</v>
      </c>
      <c r="C99" t="s">
        <v>112</v>
      </c>
      <c r="D99" t="s">
        <v>114</v>
      </c>
      <c r="F99" t="s">
        <v>19</v>
      </c>
      <c r="G99" t="s">
        <v>19</v>
      </c>
    </row>
    <row r="100" spans="1:7" x14ac:dyDescent="0.25">
      <c r="A100" t="s">
        <v>209</v>
      </c>
      <c r="B100" t="str">
        <f>"9312631862393"</f>
        <v>9312631862393</v>
      </c>
      <c r="C100" t="s">
        <v>112</v>
      </c>
      <c r="D100" t="s">
        <v>114</v>
      </c>
      <c r="F100" t="s">
        <v>19</v>
      </c>
      <c r="G100" t="s">
        <v>19</v>
      </c>
    </row>
    <row r="101" spans="1:7" x14ac:dyDescent="0.25">
      <c r="A101" t="s">
        <v>210</v>
      </c>
      <c r="B101" t="str">
        <f>"9312631862454"</f>
        <v>9312631862454</v>
      </c>
      <c r="C101" t="s">
        <v>112</v>
      </c>
      <c r="D101" t="s">
        <v>114</v>
      </c>
      <c r="F101" t="s">
        <v>19</v>
      </c>
      <c r="G101" t="s">
        <v>19</v>
      </c>
    </row>
    <row r="102" spans="1:7" x14ac:dyDescent="0.25">
      <c r="A102" t="s">
        <v>211</v>
      </c>
      <c r="B102" t="str">
        <f>"9312631862461"</f>
        <v>9312631862461</v>
      </c>
      <c r="C102" t="s">
        <v>112</v>
      </c>
      <c r="D102" t="s">
        <v>114</v>
      </c>
      <c r="F102" t="s">
        <v>19</v>
      </c>
      <c r="G102" t="s">
        <v>19</v>
      </c>
    </row>
    <row r="103" spans="1:7" x14ac:dyDescent="0.25">
      <c r="A103" t="s">
        <v>212</v>
      </c>
      <c r="B103" t="str">
        <f>"9312631861211"</f>
        <v>9312631861211</v>
      </c>
      <c r="C103" t="s">
        <v>112</v>
      </c>
      <c r="D103" t="s">
        <v>114</v>
      </c>
      <c r="F103" t="s">
        <v>19</v>
      </c>
      <c r="G103" t="s">
        <v>19</v>
      </c>
    </row>
    <row r="104" spans="1:7" x14ac:dyDescent="0.25">
      <c r="A104" t="s">
        <v>213</v>
      </c>
      <c r="B104" t="str">
        <f>"9312631861136"</f>
        <v>9312631861136</v>
      </c>
      <c r="C104" t="s">
        <v>112</v>
      </c>
      <c r="D104" t="s">
        <v>114</v>
      </c>
      <c r="F104" t="s">
        <v>19</v>
      </c>
      <c r="G104" t="s">
        <v>19</v>
      </c>
    </row>
    <row r="105" spans="1:7" x14ac:dyDescent="0.25">
      <c r="A105" t="s">
        <v>214</v>
      </c>
      <c r="B105" t="str">
        <f>"9312631861181"</f>
        <v>9312631861181</v>
      </c>
      <c r="C105" t="s">
        <v>112</v>
      </c>
      <c r="D105" t="s">
        <v>114</v>
      </c>
      <c r="F105" t="s">
        <v>19</v>
      </c>
      <c r="G105" t="s">
        <v>19</v>
      </c>
    </row>
    <row r="106" spans="1:7" x14ac:dyDescent="0.25">
      <c r="A106" t="s">
        <v>215</v>
      </c>
      <c r="B106" t="str">
        <f>"9312631861167"</f>
        <v>9312631861167</v>
      </c>
      <c r="C106" t="s">
        <v>112</v>
      </c>
      <c r="D106" t="s">
        <v>114</v>
      </c>
      <c r="F106" t="s">
        <v>19</v>
      </c>
      <c r="G106" t="s">
        <v>19</v>
      </c>
    </row>
    <row r="107" spans="1:7" x14ac:dyDescent="0.25">
      <c r="A107" t="s">
        <v>216</v>
      </c>
      <c r="B107" t="str">
        <f>"9312631861105"</f>
        <v>9312631861105</v>
      </c>
      <c r="C107" t="s">
        <v>112</v>
      </c>
      <c r="D107" t="s">
        <v>114</v>
      </c>
      <c r="F107" t="s">
        <v>19</v>
      </c>
      <c r="G107" t="s">
        <v>19</v>
      </c>
    </row>
    <row r="108" spans="1:7" x14ac:dyDescent="0.25">
      <c r="A108" t="s">
        <v>217</v>
      </c>
      <c r="B108" t="str">
        <f>"9312631861099"</f>
        <v>9312631861099</v>
      </c>
      <c r="C108" t="s">
        <v>112</v>
      </c>
      <c r="D108" t="s">
        <v>114</v>
      </c>
      <c r="F108" t="s">
        <v>19</v>
      </c>
      <c r="G108" t="s">
        <v>19</v>
      </c>
    </row>
    <row r="109" spans="1:7" x14ac:dyDescent="0.25">
      <c r="A109" t="s">
        <v>218</v>
      </c>
      <c r="B109" t="str">
        <f>"9312631861228"</f>
        <v>9312631861228</v>
      </c>
      <c r="C109" t="s">
        <v>112</v>
      </c>
      <c r="D109" t="s">
        <v>114</v>
      </c>
      <c r="F109" t="s">
        <v>19</v>
      </c>
      <c r="G109" t="s">
        <v>19</v>
      </c>
    </row>
    <row r="110" spans="1:7" x14ac:dyDescent="0.25">
      <c r="A110" t="s">
        <v>219</v>
      </c>
      <c r="B110" t="str">
        <f>"9312631861174"</f>
        <v>9312631861174</v>
      </c>
      <c r="C110" t="s">
        <v>112</v>
      </c>
      <c r="D110" t="s">
        <v>114</v>
      </c>
      <c r="F110" t="s">
        <v>19</v>
      </c>
      <c r="G110" t="s">
        <v>19</v>
      </c>
    </row>
    <row r="111" spans="1:7" x14ac:dyDescent="0.25">
      <c r="A111" t="s">
        <v>220</v>
      </c>
      <c r="B111" t="str">
        <f>"9312631861235"</f>
        <v>9312631861235</v>
      </c>
      <c r="C111" t="s">
        <v>112</v>
      </c>
      <c r="D111" t="s">
        <v>114</v>
      </c>
      <c r="F111" t="s">
        <v>19</v>
      </c>
      <c r="G111" t="s">
        <v>19</v>
      </c>
    </row>
    <row r="112" spans="1:7" x14ac:dyDescent="0.25">
      <c r="A112" t="s">
        <v>221</v>
      </c>
      <c r="B112" t="str">
        <f>"9312631861259"</f>
        <v>9312631861259</v>
      </c>
      <c r="C112" t="s">
        <v>112</v>
      </c>
      <c r="D112" t="s">
        <v>114</v>
      </c>
      <c r="F112" t="s">
        <v>19</v>
      </c>
      <c r="G112" t="s">
        <v>19</v>
      </c>
    </row>
    <row r="113" spans="1:7" x14ac:dyDescent="0.25">
      <c r="A113" t="s">
        <v>222</v>
      </c>
      <c r="B113" t="str">
        <f>"9312631854602"</f>
        <v>9312631854602</v>
      </c>
      <c r="C113" t="s">
        <v>112</v>
      </c>
      <c r="D113" t="s">
        <v>114</v>
      </c>
      <c r="F113" t="s">
        <v>19</v>
      </c>
      <c r="G113" t="s">
        <v>19</v>
      </c>
    </row>
    <row r="114" spans="1:7" x14ac:dyDescent="0.25">
      <c r="A114" t="s">
        <v>223</v>
      </c>
      <c r="B114" t="str">
        <f>"9312631854510"</f>
        <v>9312631854510</v>
      </c>
      <c r="C114" t="s">
        <v>112</v>
      </c>
      <c r="D114" t="s">
        <v>114</v>
      </c>
      <c r="F114" t="s">
        <v>19</v>
      </c>
      <c r="G114" t="s">
        <v>19</v>
      </c>
    </row>
    <row r="115" spans="1:7" x14ac:dyDescent="0.25">
      <c r="A115" t="s">
        <v>224</v>
      </c>
      <c r="B115" t="str">
        <f>"9312631854527"</f>
        <v>9312631854527</v>
      </c>
      <c r="C115" t="s">
        <v>112</v>
      </c>
      <c r="D115" t="s">
        <v>114</v>
      </c>
      <c r="F115" t="s">
        <v>19</v>
      </c>
      <c r="G115" t="s">
        <v>19</v>
      </c>
    </row>
    <row r="116" spans="1:7" x14ac:dyDescent="0.25">
      <c r="A116" t="s">
        <v>225</v>
      </c>
      <c r="B116" t="str">
        <f>"9312631854596"</f>
        <v>9312631854596</v>
      </c>
      <c r="C116" t="s">
        <v>112</v>
      </c>
      <c r="D116" t="s">
        <v>114</v>
      </c>
      <c r="F116" t="s">
        <v>19</v>
      </c>
      <c r="G116" t="s">
        <v>19</v>
      </c>
    </row>
    <row r="117" spans="1:7" x14ac:dyDescent="0.25">
      <c r="A117" t="s">
        <v>226</v>
      </c>
      <c r="B117" t="str">
        <f>"9312631771787"</f>
        <v>9312631771787</v>
      </c>
      <c r="C117" t="s">
        <v>112</v>
      </c>
      <c r="D117" t="s">
        <v>114</v>
      </c>
      <c r="F117" t="s">
        <v>19</v>
      </c>
      <c r="G117" t="s">
        <v>19</v>
      </c>
    </row>
    <row r="118" spans="1:7" x14ac:dyDescent="0.25">
      <c r="A118" t="s">
        <v>227</v>
      </c>
      <c r="B118" t="str">
        <f>"9312631771886"</f>
        <v>9312631771886</v>
      </c>
      <c r="C118" t="s">
        <v>112</v>
      </c>
      <c r="D118" t="s">
        <v>114</v>
      </c>
      <c r="F118" t="s">
        <v>19</v>
      </c>
      <c r="G118" t="s">
        <v>19</v>
      </c>
    </row>
    <row r="119" spans="1:7" x14ac:dyDescent="0.25">
      <c r="A119" t="s">
        <v>228</v>
      </c>
      <c r="B119" t="str">
        <f>"9312631771893"</f>
        <v>9312631771893</v>
      </c>
      <c r="C119" t="s">
        <v>112</v>
      </c>
      <c r="D119" t="s">
        <v>114</v>
      </c>
      <c r="F119" t="s">
        <v>19</v>
      </c>
      <c r="G119" t="s">
        <v>19</v>
      </c>
    </row>
    <row r="120" spans="1:7" x14ac:dyDescent="0.25">
      <c r="A120" t="s">
        <v>229</v>
      </c>
      <c r="B120" t="str">
        <f>"9312631830668"</f>
        <v>9312631830668</v>
      </c>
      <c r="C120" t="s">
        <v>112</v>
      </c>
      <c r="D120" t="s">
        <v>114</v>
      </c>
      <c r="F120" t="s">
        <v>19</v>
      </c>
      <c r="G120" t="s">
        <v>19</v>
      </c>
    </row>
    <row r="121" spans="1:7" x14ac:dyDescent="0.25">
      <c r="A121" t="s">
        <v>230</v>
      </c>
      <c r="B121" t="str">
        <f>"9312631833218"</f>
        <v>9312631833218</v>
      </c>
      <c r="C121" t="s">
        <v>112</v>
      </c>
      <c r="D121" t="s">
        <v>114</v>
      </c>
      <c r="F121" t="s">
        <v>19</v>
      </c>
      <c r="G121" t="s">
        <v>19</v>
      </c>
    </row>
    <row r="122" spans="1:7" x14ac:dyDescent="0.25">
      <c r="A122" t="s">
        <v>231</v>
      </c>
      <c r="B122" t="str">
        <f>"9312631852653"</f>
        <v>9312631852653</v>
      </c>
      <c r="C122" t="s">
        <v>112</v>
      </c>
      <c r="D122" t="s">
        <v>114</v>
      </c>
      <c r="F122" t="s">
        <v>19</v>
      </c>
      <c r="G122" t="s">
        <v>19</v>
      </c>
    </row>
    <row r="123" spans="1:7" x14ac:dyDescent="0.25">
      <c r="A123" t="s">
        <v>232</v>
      </c>
      <c r="B123" t="str">
        <f>"9312631833225"</f>
        <v>9312631833225</v>
      </c>
      <c r="C123" t="s">
        <v>112</v>
      </c>
      <c r="D123" t="s">
        <v>114</v>
      </c>
      <c r="F123" t="s">
        <v>19</v>
      </c>
      <c r="G123" t="s">
        <v>19</v>
      </c>
    </row>
    <row r="124" spans="1:7" x14ac:dyDescent="0.25">
      <c r="A124" t="s">
        <v>233</v>
      </c>
      <c r="B124" t="str">
        <f>"9312631834024"</f>
        <v>9312631834024</v>
      </c>
      <c r="C124" t="s">
        <v>112</v>
      </c>
      <c r="D124" t="s">
        <v>114</v>
      </c>
      <c r="F124" t="s">
        <v>19</v>
      </c>
      <c r="G124" t="s">
        <v>19</v>
      </c>
    </row>
    <row r="125" spans="1:7" x14ac:dyDescent="0.25">
      <c r="A125" t="s">
        <v>234</v>
      </c>
      <c r="B125" t="str">
        <f>"9312631831474"</f>
        <v>9312631831474</v>
      </c>
      <c r="C125" t="s">
        <v>112</v>
      </c>
      <c r="D125" t="s">
        <v>114</v>
      </c>
      <c r="F125" t="s">
        <v>19</v>
      </c>
      <c r="G125" t="s">
        <v>19</v>
      </c>
    </row>
    <row r="126" spans="1:7" x14ac:dyDescent="0.25">
      <c r="A126" t="s">
        <v>235</v>
      </c>
      <c r="B126" t="str">
        <f>"9312631831436"</f>
        <v>9312631831436</v>
      </c>
      <c r="C126" t="s">
        <v>112</v>
      </c>
      <c r="D126" t="s">
        <v>114</v>
      </c>
      <c r="F126" t="s">
        <v>19</v>
      </c>
      <c r="G126" t="s">
        <v>19</v>
      </c>
    </row>
    <row r="127" spans="1:7" x14ac:dyDescent="0.25">
      <c r="A127" t="s">
        <v>236</v>
      </c>
      <c r="B127" t="str">
        <f>"9312631831450"</f>
        <v>9312631831450</v>
      </c>
      <c r="C127" t="s">
        <v>112</v>
      </c>
      <c r="D127" t="s">
        <v>114</v>
      </c>
      <c r="F127" t="s">
        <v>19</v>
      </c>
      <c r="G127" t="s">
        <v>19</v>
      </c>
    </row>
    <row r="128" spans="1:7" x14ac:dyDescent="0.25">
      <c r="A128" t="s">
        <v>237</v>
      </c>
      <c r="B128" t="str">
        <f>"9312631831467"</f>
        <v>9312631831467</v>
      </c>
      <c r="C128" t="s">
        <v>112</v>
      </c>
      <c r="D128" t="s">
        <v>114</v>
      </c>
      <c r="F128" t="s">
        <v>19</v>
      </c>
      <c r="G128" t="s">
        <v>19</v>
      </c>
    </row>
    <row r="129" spans="1:7" x14ac:dyDescent="0.25">
      <c r="A129" t="s">
        <v>238</v>
      </c>
      <c r="B129" t="str">
        <f>"9312631832877"</f>
        <v>9312631832877</v>
      </c>
      <c r="C129" t="s">
        <v>112</v>
      </c>
      <c r="D129" t="s">
        <v>114</v>
      </c>
      <c r="F129" t="s">
        <v>19</v>
      </c>
      <c r="G129" t="s">
        <v>19</v>
      </c>
    </row>
    <row r="130" spans="1:7" x14ac:dyDescent="0.25">
      <c r="A130" t="s">
        <v>239</v>
      </c>
      <c r="B130" t="str">
        <f>"9312631834918"</f>
        <v>9312631834918</v>
      </c>
      <c r="C130" t="s">
        <v>112</v>
      </c>
      <c r="D130" t="s">
        <v>114</v>
      </c>
      <c r="F130" t="s">
        <v>19</v>
      </c>
      <c r="G130" t="s">
        <v>19</v>
      </c>
    </row>
    <row r="131" spans="1:7" x14ac:dyDescent="0.25">
      <c r="A131" t="s">
        <v>240</v>
      </c>
      <c r="B131" t="str">
        <f>"9312631835007"</f>
        <v>9312631835007</v>
      </c>
      <c r="C131" t="s">
        <v>112</v>
      </c>
      <c r="D131" t="s">
        <v>114</v>
      </c>
      <c r="F131" t="s">
        <v>19</v>
      </c>
      <c r="G131" t="s">
        <v>19</v>
      </c>
    </row>
    <row r="132" spans="1:7" x14ac:dyDescent="0.25">
      <c r="A132" t="s">
        <v>241</v>
      </c>
      <c r="B132" t="str">
        <f>"9312631835465"</f>
        <v>9312631835465</v>
      </c>
      <c r="C132" t="s">
        <v>112</v>
      </c>
      <c r="D132" t="s">
        <v>114</v>
      </c>
      <c r="F132" t="s">
        <v>19</v>
      </c>
      <c r="G132" t="s">
        <v>19</v>
      </c>
    </row>
    <row r="133" spans="1:7" x14ac:dyDescent="0.25">
      <c r="A133" t="s">
        <v>242</v>
      </c>
      <c r="B133" t="s">
        <v>243</v>
      </c>
      <c r="C133" t="s">
        <v>112</v>
      </c>
      <c r="D133" t="s">
        <v>121</v>
      </c>
      <c r="F133" t="s">
        <v>19</v>
      </c>
      <c r="G133" t="s">
        <v>19</v>
      </c>
    </row>
    <row r="134" spans="1:7" x14ac:dyDescent="0.25">
      <c r="A134" t="s">
        <v>244</v>
      </c>
      <c r="B134" t="str">
        <f>"9312631841619"</f>
        <v>9312631841619</v>
      </c>
      <c r="C134" t="s">
        <v>112</v>
      </c>
      <c r="D134" t="s">
        <v>121</v>
      </c>
      <c r="F134" t="s">
        <v>19</v>
      </c>
      <c r="G134" t="s">
        <v>19</v>
      </c>
    </row>
    <row r="135" spans="1:7" x14ac:dyDescent="0.25">
      <c r="A135" t="s">
        <v>245</v>
      </c>
      <c r="B135" t="s">
        <v>246</v>
      </c>
      <c r="C135" t="s">
        <v>112</v>
      </c>
      <c r="D135" t="s">
        <v>121</v>
      </c>
      <c r="F135" t="s">
        <v>19</v>
      </c>
      <c r="G135" t="s">
        <v>19</v>
      </c>
    </row>
    <row r="136" spans="1:7" x14ac:dyDescent="0.25">
      <c r="A136" t="s">
        <v>247</v>
      </c>
      <c r="B136" t="s">
        <v>248</v>
      </c>
      <c r="C136" t="s">
        <v>112</v>
      </c>
      <c r="D136" t="s">
        <v>121</v>
      </c>
      <c r="F136" t="s">
        <v>19</v>
      </c>
      <c r="G136" t="s">
        <v>19</v>
      </c>
    </row>
    <row r="137" spans="1:7" x14ac:dyDescent="0.25">
      <c r="A137" t="s">
        <v>249</v>
      </c>
      <c r="B137" t="s">
        <v>250</v>
      </c>
      <c r="C137" t="s">
        <v>112</v>
      </c>
      <c r="D137" t="s">
        <v>121</v>
      </c>
      <c r="F137" t="s">
        <v>19</v>
      </c>
      <c r="G137" t="s">
        <v>19</v>
      </c>
    </row>
    <row r="138" spans="1:7" x14ac:dyDescent="0.25">
      <c r="A138" t="s">
        <v>251</v>
      </c>
      <c r="B138" t="s">
        <v>252</v>
      </c>
      <c r="C138" t="s">
        <v>112</v>
      </c>
      <c r="D138" t="s">
        <v>121</v>
      </c>
      <c r="F138" t="s">
        <v>19</v>
      </c>
      <c r="G138" t="s">
        <v>19</v>
      </c>
    </row>
    <row r="139" spans="1:7" x14ac:dyDescent="0.25">
      <c r="A139" t="s">
        <v>253</v>
      </c>
      <c r="B139" t="s">
        <v>254</v>
      </c>
      <c r="C139" t="s">
        <v>112</v>
      </c>
      <c r="D139" t="s">
        <v>121</v>
      </c>
      <c r="F139" t="s">
        <v>19</v>
      </c>
      <c r="G139" t="s">
        <v>19</v>
      </c>
    </row>
    <row r="140" spans="1:7" x14ac:dyDescent="0.25">
      <c r="A140" t="s">
        <v>255</v>
      </c>
      <c r="B140" t="s">
        <v>256</v>
      </c>
      <c r="C140" t="s">
        <v>112</v>
      </c>
      <c r="D140" t="s">
        <v>121</v>
      </c>
      <c r="F140" t="s">
        <v>19</v>
      </c>
      <c r="G140" t="s">
        <v>19</v>
      </c>
    </row>
    <row r="141" spans="1:7" x14ac:dyDescent="0.25">
      <c r="A141" t="s">
        <v>257</v>
      </c>
      <c r="B141" t="s">
        <v>258</v>
      </c>
      <c r="C141" t="s">
        <v>112</v>
      </c>
      <c r="D141" t="s">
        <v>121</v>
      </c>
      <c r="F141" t="s">
        <v>19</v>
      </c>
      <c r="G141" t="s">
        <v>19</v>
      </c>
    </row>
    <row r="142" spans="1:7" x14ac:dyDescent="0.25">
      <c r="A142" t="s">
        <v>259</v>
      </c>
      <c r="B142" t="s">
        <v>260</v>
      </c>
      <c r="C142" t="s">
        <v>112</v>
      </c>
      <c r="D142" t="s">
        <v>121</v>
      </c>
      <c r="F142" t="s">
        <v>19</v>
      </c>
      <c r="G142" t="s">
        <v>19</v>
      </c>
    </row>
    <row r="143" spans="1:7" x14ac:dyDescent="0.25">
      <c r="A143" t="s">
        <v>261</v>
      </c>
      <c r="B143" t="s">
        <v>262</v>
      </c>
      <c r="C143" t="s">
        <v>112</v>
      </c>
      <c r="D143" t="s">
        <v>121</v>
      </c>
      <c r="F143" t="s">
        <v>19</v>
      </c>
      <c r="G143" t="s">
        <v>19</v>
      </c>
    </row>
    <row r="144" spans="1:7" x14ac:dyDescent="0.25">
      <c r="A144" t="s">
        <v>263</v>
      </c>
      <c r="B144" t="s">
        <v>264</v>
      </c>
      <c r="C144" t="s">
        <v>112</v>
      </c>
      <c r="D144" t="s">
        <v>121</v>
      </c>
      <c r="F144" t="s">
        <v>19</v>
      </c>
      <c r="G144" t="s">
        <v>19</v>
      </c>
    </row>
    <row r="145" spans="1:7" x14ac:dyDescent="0.25">
      <c r="A145" t="s">
        <v>265</v>
      </c>
      <c r="B145" t="str">
        <f>"9312631845044"</f>
        <v>9312631845044</v>
      </c>
      <c r="C145" t="s">
        <v>112</v>
      </c>
      <c r="D145" t="s">
        <v>121</v>
      </c>
      <c r="F145" t="s">
        <v>19</v>
      </c>
      <c r="G145" t="s">
        <v>19</v>
      </c>
    </row>
    <row r="146" spans="1:7" x14ac:dyDescent="0.25">
      <c r="A146" t="s">
        <v>266</v>
      </c>
      <c r="B146" t="str">
        <f>"9312631845068"</f>
        <v>9312631845068</v>
      </c>
      <c r="C146" t="s">
        <v>112</v>
      </c>
      <c r="D146" t="s">
        <v>121</v>
      </c>
      <c r="F146" t="s">
        <v>19</v>
      </c>
      <c r="G146" t="s">
        <v>19</v>
      </c>
    </row>
    <row r="147" spans="1:7" x14ac:dyDescent="0.25">
      <c r="A147" t="s">
        <v>267</v>
      </c>
      <c r="B147" t="s">
        <v>268</v>
      </c>
      <c r="C147" t="s">
        <v>112</v>
      </c>
      <c r="D147" t="s">
        <v>121</v>
      </c>
      <c r="F147" t="s">
        <v>19</v>
      </c>
      <c r="G147" t="s">
        <v>19</v>
      </c>
    </row>
    <row r="148" spans="1:7" x14ac:dyDescent="0.25">
      <c r="A148" t="s">
        <v>269</v>
      </c>
      <c r="B148" t="str">
        <f>"9312631855487"</f>
        <v>9312631855487</v>
      </c>
      <c r="C148" t="s">
        <v>112</v>
      </c>
      <c r="D148" t="s">
        <v>114</v>
      </c>
      <c r="F148" t="s">
        <v>19</v>
      </c>
      <c r="G148" t="s">
        <v>19</v>
      </c>
    </row>
    <row r="149" spans="1:7" x14ac:dyDescent="0.25">
      <c r="A149" t="s">
        <v>270</v>
      </c>
      <c r="B149" t="str">
        <f>"9312631855517"</f>
        <v>9312631855517</v>
      </c>
      <c r="C149" t="s">
        <v>112</v>
      </c>
      <c r="D149" t="s">
        <v>114</v>
      </c>
      <c r="F149" t="s">
        <v>19</v>
      </c>
      <c r="G149" t="s">
        <v>19</v>
      </c>
    </row>
    <row r="150" spans="1:7" x14ac:dyDescent="0.25">
      <c r="A150" t="s">
        <v>271</v>
      </c>
      <c r="B150" t="str">
        <f>"9312631856453"</f>
        <v>9312631856453</v>
      </c>
      <c r="C150" t="s">
        <v>112</v>
      </c>
      <c r="D150" t="s">
        <v>114</v>
      </c>
      <c r="F150" t="s">
        <v>19</v>
      </c>
      <c r="G150" t="s">
        <v>19</v>
      </c>
    </row>
    <row r="151" spans="1:7" x14ac:dyDescent="0.25">
      <c r="A151" t="s">
        <v>272</v>
      </c>
      <c r="B151" t="s">
        <v>273</v>
      </c>
      <c r="C151" t="s">
        <v>112</v>
      </c>
      <c r="D151" t="s">
        <v>114</v>
      </c>
      <c r="F151" t="s">
        <v>19</v>
      </c>
      <c r="G151" t="s">
        <v>19</v>
      </c>
    </row>
    <row r="152" spans="1:7" x14ac:dyDescent="0.25">
      <c r="A152" t="s">
        <v>274</v>
      </c>
      <c r="B152" t="s">
        <v>275</v>
      </c>
      <c r="C152" t="s">
        <v>112</v>
      </c>
      <c r="D152" t="s">
        <v>114</v>
      </c>
      <c r="F152" t="s">
        <v>19</v>
      </c>
      <c r="G152" t="s">
        <v>19</v>
      </c>
    </row>
    <row r="153" spans="1:7" x14ac:dyDescent="0.25">
      <c r="A153" t="s">
        <v>276</v>
      </c>
      <c r="B153" t="s">
        <v>277</v>
      </c>
      <c r="C153" t="s">
        <v>112</v>
      </c>
      <c r="D153" t="s">
        <v>114</v>
      </c>
      <c r="F153" t="s">
        <v>19</v>
      </c>
      <c r="G153" t="s">
        <v>19</v>
      </c>
    </row>
    <row r="154" spans="1:7" x14ac:dyDescent="0.25">
      <c r="A154" t="s">
        <v>278</v>
      </c>
      <c r="B154" t="s">
        <v>279</v>
      </c>
      <c r="C154" t="s">
        <v>112</v>
      </c>
      <c r="D154" t="s">
        <v>114</v>
      </c>
      <c r="F154" t="s">
        <v>19</v>
      </c>
      <c r="G154" t="s">
        <v>19</v>
      </c>
    </row>
    <row r="155" spans="1:7" x14ac:dyDescent="0.25">
      <c r="A155" t="s">
        <v>280</v>
      </c>
      <c r="B155" t="str">
        <f>"9312631831443"</f>
        <v>9312631831443</v>
      </c>
      <c r="C155" t="s">
        <v>112</v>
      </c>
      <c r="D155" t="s">
        <v>114</v>
      </c>
      <c r="F155" t="s">
        <v>19</v>
      </c>
      <c r="G155" t="s">
        <v>19</v>
      </c>
    </row>
    <row r="156" spans="1:7" x14ac:dyDescent="0.25">
      <c r="A156" t="s">
        <v>281</v>
      </c>
      <c r="B156" t="str">
        <f>"9312631831481"</f>
        <v>9312631831481</v>
      </c>
      <c r="C156" t="s">
        <v>112</v>
      </c>
      <c r="D156" t="s">
        <v>114</v>
      </c>
      <c r="F156" t="s">
        <v>19</v>
      </c>
      <c r="G156" t="s">
        <v>19</v>
      </c>
    </row>
    <row r="157" spans="1:7" x14ac:dyDescent="0.25">
      <c r="A157" t="s">
        <v>282</v>
      </c>
      <c r="B157" t="str">
        <f>"9312631833843"</f>
        <v>9312631833843</v>
      </c>
      <c r="C157" t="s">
        <v>112</v>
      </c>
      <c r="D157" t="s">
        <v>114</v>
      </c>
      <c r="F157" t="s">
        <v>19</v>
      </c>
      <c r="G157" t="s">
        <v>19</v>
      </c>
    </row>
    <row r="158" spans="1:7" x14ac:dyDescent="0.25">
      <c r="A158" t="s">
        <v>283</v>
      </c>
      <c r="B158" t="str">
        <f>"9312631833867"</f>
        <v>9312631833867</v>
      </c>
      <c r="C158" t="s">
        <v>112</v>
      </c>
      <c r="D158" t="s">
        <v>114</v>
      </c>
      <c r="F158" t="s">
        <v>19</v>
      </c>
      <c r="G158" t="s">
        <v>19</v>
      </c>
    </row>
    <row r="159" spans="1:7" x14ac:dyDescent="0.25">
      <c r="A159" t="s">
        <v>284</v>
      </c>
      <c r="B159" t="str">
        <f>"9312631833874"</f>
        <v>9312631833874</v>
      </c>
      <c r="C159" t="s">
        <v>112</v>
      </c>
      <c r="D159" t="s">
        <v>114</v>
      </c>
      <c r="F159" t="s">
        <v>19</v>
      </c>
      <c r="G159" t="s">
        <v>19</v>
      </c>
    </row>
    <row r="160" spans="1:7" x14ac:dyDescent="0.25">
      <c r="A160" t="s">
        <v>285</v>
      </c>
      <c r="B160" t="str">
        <f>"9312631833911"</f>
        <v>9312631833911</v>
      </c>
      <c r="C160" t="s">
        <v>112</v>
      </c>
      <c r="D160" t="s">
        <v>114</v>
      </c>
      <c r="F160" t="s">
        <v>19</v>
      </c>
      <c r="G160" t="s">
        <v>19</v>
      </c>
    </row>
    <row r="161" spans="1:7" x14ac:dyDescent="0.25">
      <c r="A161" t="s">
        <v>286</v>
      </c>
      <c r="B161" t="str">
        <f>"9312631833942"</f>
        <v>9312631833942</v>
      </c>
      <c r="C161" t="s">
        <v>112</v>
      </c>
      <c r="D161" t="s">
        <v>114</v>
      </c>
      <c r="F161" t="s">
        <v>19</v>
      </c>
      <c r="G161" t="s">
        <v>19</v>
      </c>
    </row>
    <row r="162" spans="1:7" x14ac:dyDescent="0.25">
      <c r="A162" t="s">
        <v>287</v>
      </c>
      <c r="B162" t="str">
        <f>"9312631841732"</f>
        <v>9312631841732</v>
      </c>
      <c r="C162" t="s">
        <v>112</v>
      </c>
      <c r="D162" t="s">
        <v>121</v>
      </c>
      <c r="F162" t="s">
        <v>19</v>
      </c>
      <c r="G162" t="s">
        <v>19</v>
      </c>
    </row>
    <row r="163" spans="1:7" x14ac:dyDescent="0.25">
      <c r="A163" t="s">
        <v>288</v>
      </c>
      <c r="B163" t="s">
        <v>289</v>
      </c>
      <c r="C163" t="s">
        <v>112</v>
      </c>
      <c r="D163" t="s">
        <v>121</v>
      </c>
      <c r="F163" t="s">
        <v>19</v>
      </c>
      <c r="G163" t="s">
        <v>19</v>
      </c>
    </row>
    <row r="164" spans="1:7" x14ac:dyDescent="0.25">
      <c r="A164" t="s">
        <v>290</v>
      </c>
      <c r="B164" t="str">
        <f>"9312631855494"</f>
        <v>9312631855494</v>
      </c>
      <c r="C164" t="s">
        <v>112</v>
      </c>
      <c r="D164" t="s">
        <v>114</v>
      </c>
      <c r="F164" t="s">
        <v>19</v>
      </c>
      <c r="G164" t="s">
        <v>19</v>
      </c>
    </row>
    <row r="165" spans="1:7" x14ac:dyDescent="0.25">
      <c r="A165" t="s">
        <v>291</v>
      </c>
      <c r="B165" t="str">
        <f>"9312631858006"</f>
        <v>9312631858006</v>
      </c>
      <c r="C165" t="s">
        <v>112</v>
      </c>
      <c r="D165" t="s">
        <v>114</v>
      </c>
      <c r="F165" t="s">
        <v>19</v>
      </c>
      <c r="G165" t="s">
        <v>19</v>
      </c>
    </row>
    <row r="166" spans="1:7" x14ac:dyDescent="0.25">
      <c r="A166" t="s">
        <v>292</v>
      </c>
      <c r="B166" t="str">
        <f>"9312631857931"</f>
        <v>9312631857931</v>
      </c>
      <c r="C166" t="s">
        <v>112</v>
      </c>
      <c r="D166" t="s">
        <v>114</v>
      </c>
      <c r="F166" t="s">
        <v>19</v>
      </c>
      <c r="G166" t="s">
        <v>19</v>
      </c>
    </row>
    <row r="167" spans="1:7" x14ac:dyDescent="0.25">
      <c r="A167" t="s">
        <v>293</v>
      </c>
      <c r="B167" t="str">
        <f>"9312631856446"</f>
        <v>9312631856446</v>
      </c>
      <c r="C167" t="s">
        <v>112</v>
      </c>
      <c r="D167" t="s">
        <v>114</v>
      </c>
      <c r="F167" t="s">
        <v>19</v>
      </c>
      <c r="G167" t="s">
        <v>19</v>
      </c>
    </row>
    <row r="168" spans="1:7" x14ac:dyDescent="0.25">
      <c r="A168" t="s">
        <v>294</v>
      </c>
      <c r="B168" t="s">
        <v>295</v>
      </c>
      <c r="C168" t="s">
        <v>112</v>
      </c>
      <c r="D168" t="s">
        <v>114</v>
      </c>
      <c r="F168" t="s">
        <v>19</v>
      </c>
      <c r="G168" t="s">
        <v>19</v>
      </c>
    </row>
    <row r="169" spans="1:7" x14ac:dyDescent="0.25">
      <c r="A169" t="s">
        <v>296</v>
      </c>
      <c r="B169" t="s">
        <v>297</v>
      </c>
      <c r="C169" t="s">
        <v>112</v>
      </c>
      <c r="D169" t="s">
        <v>114</v>
      </c>
      <c r="F169" t="s">
        <v>19</v>
      </c>
      <c r="G169" t="s">
        <v>19</v>
      </c>
    </row>
    <row r="170" spans="1:7" x14ac:dyDescent="0.25">
      <c r="A170" t="s">
        <v>298</v>
      </c>
      <c r="B170" t="s">
        <v>299</v>
      </c>
      <c r="C170" t="s">
        <v>112</v>
      </c>
      <c r="D170" t="s">
        <v>114</v>
      </c>
      <c r="F170" t="s">
        <v>19</v>
      </c>
      <c r="G170" t="s">
        <v>19</v>
      </c>
    </row>
    <row r="171" spans="1:7" x14ac:dyDescent="0.25">
      <c r="A171" t="s">
        <v>300</v>
      </c>
      <c r="B171" t="s">
        <v>301</v>
      </c>
      <c r="C171" t="s">
        <v>112</v>
      </c>
      <c r="D171" t="s">
        <v>114</v>
      </c>
      <c r="F171" t="s">
        <v>19</v>
      </c>
      <c r="G171" t="s">
        <v>19</v>
      </c>
    </row>
    <row r="172" spans="1:7" x14ac:dyDescent="0.25">
      <c r="A172" t="s">
        <v>302</v>
      </c>
      <c r="B172" t="s">
        <v>303</v>
      </c>
      <c r="C172" t="s">
        <v>112</v>
      </c>
      <c r="D172" t="s">
        <v>114</v>
      </c>
      <c r="F172" t="s">
        <v>19</v>
      </c>
      <c r="G172" t="s">
        <v>19</v>
      </c>
    </row>
    <row r="173" spans="1:7" x14ac:dyDescent="0.25">
      <c r="A173" t="s">
        <v>304</v>
      </c>
      <c r="B173" t="str">
        <f>"9312631862560"</f>
        <v>9312631862560</v>
      </c>
      <c r="C173" t="s">
        <v>112</v>
      </c>
      <c r="D173" t="s">
        <v>114</v>
      </c>
      <c r="F173" t="s">
        <v>19</v>
      </c>
      <c r="G173" t="s">
        <v>19</v>
      </c>
    </row>
    <row r="174" spans="1:7" x14ac:dyDescent="0.25">
      <c r="A174" t="s">
        <v>305</v>
      </c>
      <c r="B174" t="s">
        <v>306</v>
      </c>
      <c r="C174" t="s">
        <v>112</v>
      </c>
      <c r="D174" t="s">
        <v>114</v>
      </c>
      <c r="F174" t="s">
        <v>19</v>
      </c>
      <c r="G174" t="s">
        <v>19</v>
      </c>
    </row>
    <row r="175" spans="1:7" x14ac:dyDescent="0.25">
      <c r="A175" t="s">
        <v>307</v>
      </c>
      <c r="B175" t="s">
        <v>308</v>
      </c>
      <c r="C175" t="s">
        <v>112</v>
      </c>
      <c r="D175" t="s">
        <v>114</v>
      </c>
      <c r="F175" t="s">
        <v>19</v>
      </c>
      <c r="G175" t="s">
        <v>19</v>
      </c>
    </row>
    <row r="176" spans="1:7" x14ac:dyDescent="0.25">
      <c r="A176" t="s">
        <v>309</v>
      </c>
      <c r="B176" t="s">
        <v>310</v>
      </c>
      <c r="C176" t="s">
        <v>112</v>
      </c>
      <c r="D176" t="s">
        <v>114</v>
      </c>
      <c r="F176" t="s">
        <v>19</v>
      </c>
      <c r="G176" t="s">
        <v>19</v>
      </c>
    </row>
    <row r="177" spans="1:7" x14ac:dyDescent="0.25">
      <c r="A177" t="s">
        <v>311</v>
      </c>
      <c r="B177" t="s">
        <v>312</v>
      </c>
      <c r="C177" t="s">
        <v>112</v>
      </c>
      <c r="D177" t="s">
        <v>114</v>
      </c>
      <c r="F177" t="s">
        <v>19</v>
      </c>
      <c r="G177" t="s">
        <v>19</v>
      </c>
    </row>
    <row r="178" spans="1:7" x14ac:dyDescent="0.25">
      <c r="A178" t="s">
        <v>313</v>
      </c>
      <c r="B178" t="s">
        <v>314</v>
      </c>
      <c r="C178" t="s">
        <v>112</v>
      </c>
      <c r="D178" t="s">
        <v>114</v>
      </c>
      <c r="F178" t="s">
        <v>19</v>
      </c>
      <c r="G178" t="s">
        <v>19</v>
      </c>
    </row>
    <row r="179" spans="1:7" x14ac:dyDescent="0.25">
      <c r="A179" t="s">
        <v>315</v>
      </c>
      <c r="B179" t="s">
        <v>316</v>
      </c>
      <c r="C179" t="s">
        <v>112</v>
      </c>
      <c r="D179" t="s">
        <v>114</v>
      </c>
      <c r="F179" t="s">
        <v>19</v>
      </c>
      <c r="G179" t="s">
        <v>19</v>
      </c>
    </row>
    <row r="180" spans="1:7" x14ac:dyDescent="0.25">
      <c r="A180" t="s">
        <v>317</v>
      </c>
      <c r="B180" t="s">
        <v>318</v>
      </c>
      <c r="C180" t="s">
        <v>112</v>
      </c>
      <c r="D180" t="s">
        <v>114</v>
      </c>
      <c r="F180" t="s">
        <v>19</v>
      </c>
      <c r="G180" t="s">
        <v>19</v>
      </c>
    </row>
    <row r="181" spans="1:7" x14ac:dyDescent="0.25">
      <c r="A181" t="s">
        <v>319</v>
      </c>
      <c r="B181" t="s">
        <v>320</v>
      </c>
      <c r="C181" t="s">
        <v>112</v>
      </c>
      <c r="D181" t="s">
        <v>121</v>
      </c>
      <c r="F181" t="s">
        <v>19</v>
      </c>
      <c r="G181" t="s">
        <v>19</v>
      </c>
    </row>
    <row r="182" spans="1:7" x14ac:dyDescent="0.25">
      <c r="A182" t="s">
        <v>321</v>
      </c>
      <c r="B182" t="str">
        <f>"9312631858860"</f>
        <v>9312631858860</v>
      </c>
      <c r="C182" t="s">
        <v>112</v>
      </c>
      <c r="D182" t="s">
        <v>114</v>
      </c>
      <c r="F182" t="s">
        <v>19</v>
      </c>
      <c r="G182" t="s">
        <v>19</v>
      </c>
    </row>
    <row r="183" spans="1:7" x14ac:dyDescent="0.25">
      <c r="A183" t="s">
        <v>322</v>
      </c>
      <c r="B183" t="s">
        <v>323</v>
      </c>
      <c r="C183" t="s">
        <v>112</v>
      </c>
      <c r="D183" t="s">
        <v>114</v>
      </c>
      <c r="F183" t="s">
        <v>19</v>
      </c>
      <c r="G183" t="s">
        <v>19</v>
      </c>
    </row>
    <row r="184" spans="1:7" x14ac:dyDescent="0.25">
      <c r="A184" t="s">
        <v>324</v>
      </c>
      <c r="B184" t="str">
        <f>"9312631862485"</f>
        <v>9312631862485</v>
      </c>
      <c r="C184" t="s">
        <v>112</v>
      </c>
      <c r="D184" t="s">
        <v>114</v>
      </c>
      <c r="F184" t="s">
        <v>19</v>
      </c>
      <c r="G184" t="s">
        <v>19</v>
      </c>
    </row>
    <row r="185" spans="1:7" x14ac:dyDescent="0.25">
      <c r="A185" t="s">
        <v>325</v>
      </c>
      <c r="B185" t="s">
        <v>326</v>
      </c>
      <c r="C185" t="s">
        <v>112</v>
      </c>
      <c r="D185" t="s">
        <v>114</v>
      </c>
      <c r="F185" t="s">
        <v>19</v>
      </c>
      <c r="G185" t="s">
        <v>19</v>
      </c>
    </row>
    <row r="186" spans="1:7" x14ac:dyDescent="0.25">
      <c r="A186" t="s">
        <v>327</v>
      </c>
      <c r="B186" t="s">
        <v>328</v>
      </c>
      <c r="C186" t="s">
        <v>112</v>
      </c>
      <c r="D186" t="s">
        <v>114</v>
      </c>
      <c r="F186" t="s">
        <v>19</v>
      </c>
      <c r="G186" t="s">
        <v>19</v>
      </c>
    </row>
    <row r="187" spans="1:7" x14ac:dyDescent="0.25">
      <c r="A187" t="s">
        <v>329</v>
      </c>
      <c r="B187" t="s">
        <v>330</v>
      </c>
      <c r="C187" t="s">
        <v>112</v>
      </c>
      <c r="D187" t="s">
        <v>114</v>
      </c>
      <c r="F187" t="s">
        <v>19</v>
      </c>
      <c r="G187" t="s">
        <v>19</v>
      </c>
    </row>
    <row r="188" spans="1:7" x14ac:dyDescent="0.25">
      <c r="A188" t="s">
        <v>331</v>
      </c>
      <c r="B188" t="str">
        <f>"9312631841817"</f>
        <v>9312631841817</v>
      </c>
      <c r="C188" t="s">
        <v>112</v>
      </c>
      <c r="D188" t="s">
        <v>121</v>
      </c>
      <c r="F188" t="s">
        <v>19</v>
      </c>
      <c r="G188" t="s">
        <v>19</v>
      </c>
    </row>
    <row r="189" spans="1:7" x14ac:dyDescent="0.25">
      <c r="A189" t="s">
        <v>332</v>
      </c>
      <c r="B189" t="str">
        <f>"9312631862997"</f>
        <v>9312631862997</v>
      </c>
      <c r="C189" t="s">
        <v>112</v>
      </c>
      <c r="D189" t="s">
        <v>114</v>
      </c>
      <c r="F189" t="s">
        <v>19</v>
      </c>
      <c r="G189" t="s">
        <v>19</v>
      </c>
    </row>
    <row r="190" spans="1:7" x14ac:dyDescent="0.25">
      <c r="A190" t="s">
        <v>333</v>
      </c>
      <c r="B190" t="s">
        <v>334</v>
      </c>
      <c r="C190" t="s">
        <v>112</v>
      </c>
      <c r="D190" t="s">
        <v>17</v>
      </c>
      <c r="F190" t="s">
        <v>19</v>
      </c>
      <c r="G190" t="s">
        <v>19</v>
      </c>
    </row>
    <row r="191" spans="1:7" x14ac:dyDescent="0.25">
      <c r="A191" t="s">
        <v>335</v>
      </c>
      <c r="B191" t="str">
        <f>"9312631778229"</f>
        <v>9312631778229</v>
      </c>
      <c r="C191" t="s">
        <v>112</v>
      </c>
      <c r="D191" t="s">
        <v>17</v>
      </c>
      <c r="F191" t="s">
        <v>19</v>
      </c>
      <c r="G191" t="s">
        <v>19</v>
      </c>
    </row>
    <row r="192" spans="1:7" x14ac:dyDescent="0.25">
      <c r="A192" t="s">
        <v>336</v>
      </c>
      <c r="B192" t="s">
        <v>337</v>
      </c>
      <c r="C192" t="s">
        <v>112</v>
      </c>
      <c r="D192" t="s">
        <v>17</v>
      </c>
      <c r="F192" t="s">
        <v>19</v>
      </c>
      <c r="G192" t="s">
        <v>19</v>
      </c>
    </row>
    <row r="193" spans="1:8" x14ac:dyDescent="0.25">
      <c r="A193" t="s">
        <v>313</v>
      </c>
      <c r="B193" t="s">
        <v>314</v>
      </c>
      <c r="C193" t="s">
        <v>112</v>
      </c>
      <c r="D193" t="s">
        <v>114</v>
      </c>
      <c r="F193" t="s">
        <v>19</v>
      </c>
      <c r="G193" t="s">
        <v>19</v>
      </c>
    </row>
    <row r="194" spans="1:8" x14ac:dyDescent="0.25">
      <c r="A194" t="s">
        <v>338</v>
      </c>
      <c r="B194" t="s">
        <v>339</v>
      </c>
      <c r="C194" t="s">
        <v>340</v>
      </c>
      <c r="D194" t="s">
        <v>121</v>
      </c>
      <c r="E194" t="s">
        <v>19</v>
      </c>
      <c r="F194" t="s">
        <v>19</v>
      </c>
      <c r="G194" t="s">
        <v>19</v>
      </c>
      <c r="H194" t="s">
        <v>19</v>
      </c>
    </row>
    <row r="195" spans="1:8" x14ac:dyDescent="0.25">
      <c r="A195" t="s">
        <v>341</v>
      </c>
      <c r="B195" t="s">
        <v>342</v>
      </c>
      <c r="C195" t="s">
        <v>340</v>
      </c>
      <c r="D195" t="s">
        <v>121</v>
      </c>
      <c r="E195" t="s">
        <v>19</v>
      </c>
      <c r="F195" t="s">
        <v>19</v>
      </c>
      <c r="G195" t="s">
        <v>19</v>
      </c>
      <c r="H195" t="s">
        <v>19</v>
      </c>
    </row>
    <row r="196" spans="1:8" x14ac:dyDescent="0.25">
      <c r="A196" t="s">
        <v>343</v>
      </c>
      <c r="B196" t="s">
        <v>344</v>
      </c>
      <c r="C196" t="s">
        <v>340</v>
      </c>
      <c r="D196" t="s">
        <v>121</v>
      </c>
      <c r="E196" t="s">
        <v>19</v>
      </c>
      <c r="F196" t="s">
        <v>19</v>
      </c>
      <c r="G196" t="s">
        <v>19</v>
      </c>
      <c r="H196" t="s">
        <v>19</v>
      </c>
    </row>
    <row r="197" spans="1:8" x14ac:dyDescent="0.25">
      <c r="A197" t="s">
        <v>345</v>
      </c>
      <c r="B197" t="s">
        <v>346</v>
      </c>
      <c r="C197" t="s">
        <v>340</v>
      </c>
      <c r="D197" t="s">
        <v>121</v>
      </c>
      <c r="E197" t="s">
        <v>19</v>
      </c>
      <c r="F197" t="s">
        <v>19</v>
      </c>
      <c r="G197" t="s">
        <v>19</v>
      </c>
      <c r="H197" t="s">
        <v>19</v>
      </c>
    </row>
    <row r="198" spans="1:8" x14ac:dyDescent="0.25">
      <c r="A198" t="s">
        <v>347</v>
      </c>
      <c r="B198" t="s">
        <v>348</v>
      </c>
      <c r="C198" t="s">
        <v>349</v>
      </c>
      <c r="D198" t="s">
        <v>17</v>
      </c>
      <c r="E198" t="s">
        <v>19</v>
      </c>
      <c r="F198" t="s">
        <v>19</v>
      </c>
      <c r="G198" t="s">
        <v>19</v>
      </c>
      <c r="H198" t="s">
        <v>19</v>
      </c>
    </row>
    <row r="199" spans="1:8" x14ac:dyDescent="0.25">
      <c r="A199" t="s">
        <v>350</v>
      </c>
      <c r="B199" t="s">
        <v>351</v>
      </c>
      <c r="C199" t="s">
        <v>352</v>
      </c>
      <c r="D199" t="s">
        <v>17</v>
      </c>
      <c r="E199">
        <v>0</v>
      </c>
      <c r="F199" t="s">
        <v>19</v>
      </c>
      <c r="G199" t="s">
        <v>19</v>
      </c>
      <c r="H199" t="s">
        <v>19</v>
      </c>
    </row>
    <row r="200" spans="1:8" x14ac:dyDescent="0.25">
      <c r="A200" t="s">
        <v>353</v>
      </c>
      <c r="B200" t="s">
        <v>354</v>
      </c>
      <c r="C200" t="s">
        <v>352</v>
      </c>
      <c r="D200" t="s">
        <v>17</v>
      </c>
      <c r="E200">
        <v>0</v>
      </c>
      <c r="F200" t="s">
        <v>19</v>
      </c>
      <c r="G200" t="s">
        <v>19</v>
      </c>
      <c r="H200" t="s">
        <v>19</v>
      </c>
    </row>
    <row r="201" spans="1:8" x14ac:dyDescent="0.25">
      <c r="A201" t="s">
        <v>355</v>
      </c>
      <c r="B201" t="s">
        <v>356</v>
      </c>
      <c r="C201" t="s">
        <v>352</v>
      </c>
      <c r="D201" t="s">
        <v>17</v>
      </c>
      <c r="E201">
        <v>0</v>
      </c>
      <c r="F201" t="s">
        <v>19</v>
      </c>
      <c r="G201" t="s">
        <v>19</v>
      </c>
      <c r="H201" t="s">
        <v>19</v>
      </c>
    </row>
    <row r="202" spans="1:8" x14ac:dyDescent="0.25">
      <c r="A202" t="s">
        <v>357</v>
      </c>
      <c r="B202" t="s">
        <v>358</v>
      </c>
      <c r="C202" t="s">
        <v>359</v>
      </c>
      <c r="D202" t="s">
        <v>121</v>
      </c>
      <c r="E202" s="4">
        <v>0.7</v>
      </c>
      <c r="F202" t="s">
        <v>19</v>
      </c>
      <c r="G202" t="s">
        <v>19</v>
      </c>
      <c r="H202" t="s">
        <v>19</v>
      </c>
    </row>
    <row r="203" spans="1:8" x14ac:dyDescent="0.25">
      <c r="A203" t="s">
        <v>360</v>
      </c>
      <c r="B203" t="s">
        <v>361</v>
      </c>
      <c r="C203" t="s">
        <v>362</v>
      </c>
      <c r="D203" t="s">
        <v>23</v>
      </c>
      <c r="E203" t="s">
        <v>19</v>
      </c>
      <c r="F203" t="s">
        <v>19</v>
      </c>
      <c r="G203" t="s">
        <v>19</v>
      </c>
      <c r="H203" t="s">
        <v>19</v>
      </c>
    </row>
    <row r="204" spans="1:8" x14ac:dyDescent="0.25">
      <c r="A204" t="s">
        <v>363</v>
      </c>
      <c r="B204" t="s">
        <v>364</v>
      </c>
      <c r="C204" t="s">
        <v>365</v>
      </c>
      <c r="D204" t="s">
        <v>34</v>
      </c>
      <c r="E204" t="s">
        <v>19</v>
      </c>
      <c r="F204" t="s">
        <v>19</v>
      </c>
      <c r="G204" t="s">
        <v>19</v>
      </c>
      <c r="H204" t="s">
        <v>19</v>
      </c>
    </row>
    <row r="205" spans="1:8" x14ac:dyDescent="0.25">
      <c r="A205" t="s">
        <v>366</v>
      </c>
      <c r="B205" t="s">
        <v>367</v>
      </c>
      <c r="C205" t="s">
        <v>365</v>
      </c>
      <c r="D205" t="s">
        <v>34</v>
      </c>
      <c r="E205" t="s">
        <v>19</v>
      </c>
      <c r="F205" t="s">
        <v>19</v>
      </c>
      <c r="G205" t="s">
        <v>19</v>
      </c>
      <c r="H205" t="s">
        <v>19</v>
      </c>
    </row>
    <row r="206" spans="1:8" x14ac:dyDescent="0.25">
      <c r="A206" t="s">
        <v>368</v>
      </c>
      <c r="B206" t="s">
        <v>369</v>
      </c>
      <c r="C206" t="s">
        <v>365</v>
      </c>
      <c r="D206" t="s">
        <v>34</v>
      </c>
      <c r="E206" t="s">
        <v>19</v>
      </c>
      <c r="F206" t="s">
        <v>19</v>
      </c>
      <c r="G206" t="s">
        <v>19</v>
      </c>
      <c r="H206" t="s">
        <v>19</v>
      </c>
    </row>
    <row r="207" spans="1:8" x14ac:dyDescent="0.25">
      <c r="A207" t="s">
        <v>370</v>
      </c>
      <c r="B207" t="s">
        <v>371</v>
      </c>
      <c r="C207" t="s">
        <v>365</v>
      </c>
      <c r="D207" t="s">
        <v>34</v>
      </c>
      <c r="E207" t="s">
        <v>19</v>
      </c>
      <c r="F207" t="s">
        <v>19</v>
      </c>
      <c r="G207" t="s">
        <v>19</v>
      </c>
      <c r="H207" t="s">
        <v>19</v>
      </c>
    </row>
    <row r="208" spans="1:8" x14ac:dyDescent="0.25">
      <c r="A208" t="s">
        <v>372</v>
      </c>
      <c r="B208" t="s">
        <v>373</v>
      </c>
      <c r="C208" t="s">
        <v>365</v>
      </c>
      <c r="D208" t="s">
        <v>34</v>
      </c>
      <c r="E208" t="s">
        <v>19</v>
      </c>
      <c r="F208" t="s">
        <v>19</v>
      </c>
      <c r="G208" t="s">
        <v>19</v>
      </c>
      <c r="H208" t="s">
        <v>19</v>
      </c>
    </row>
    <row r="209" spans="1:8" x14ac:dyDescent="0.25">
      <c r="A209" t="s">
        <v>374</v>
      </c>
      <c r="B209" t="s">
        <v>375</v>
      </c>
      <c r="C209" t="s">
        <v>365</v>
      </c>
      <c r="D209" t="s">
        <v>34</v>
      </c>
      <c r="E209" t="s">
        <v>19</v>
      </c>
      <c r="F209" t="s">
        <v>19</v>
      </c>
      <c r="G209" t="s">
        <v>19</v>
      </c>
      <c r="H209" t="s">
        <v>19</v>
      </c>
    </row>
    <row r="210" spans="1:8" x14ac:dyDescent="0.25">
      <c r="A210" t="s">
        <v>376</v>
      </c>
      <c r="B210" t="s">
        <v>377</v>
      </c>
      <c r="C210" t="s">
        <v>365</v>
      </c>
      <c r="D210" t="s">
        <v>34</v>
      </c>
      <c r="E210" t="s">
        <v>19</v>
      </c>
      <c r="F210" t="s">
        <v>19</v>
      </c>
      <c r="G210" t="s">
        <v>19</v>
      </c>
      <c r="H210" t="s">
        <v>19</v>
      </c>
    </row>
    <row r="211" spans="1:8" x14ac:dyDescent="0.25">
      <c r="A211" t="s">
        <v>378</v>
      </c>
      <c r="B211" t="s">
        <v>379</v>
      </c>
      <c r="C211" t="s">
        <v>365</v>
      </c>
      <c r="D211" t="s">
        <v>34</v>
      </c>
      <c r="E211" t="s">
        <v>19</v>
      </c>
      <c r="F211" t="s">
        <v>19</v>
      </c>
      <c r="G211" t="s">
        <v>19</v>
      </c>
      <c r="H211" t="s">
        <v>19</v>
      </c>
    </row>
    <row r="212" spans="1:8" x14ac:dyDescent="0.25">
      <c r="A212" t="s">
        <v>380</v>
      </c>
      <c r="B212" t="s">
        <v>381</v>
      </c>
      <c r="C212" t="s">
        <v>365</v>
      </c>
      <c r="D212" t="s">
        <v>34</v>
      </c>
      <c r="E212" t="s">
        <v>19</v>
      </c>
      <c r="F212" t="s">
        <v>19</v>
      </c>
      <c r="G212" t="s">
        <v>19</v>
      </c>
      <c r="H212" t="s">
        <v>19</v>
      </c>
    </row>
    <row r="213" spans="1:8" x14ac:dyDescent="0.25">
      <c r="A213" t="s">
        <v>382</v>
      </c>
      <c r="B213" t="s">
        <v>383</v>
      </c>
      <c r="C213" t="s">
        <v>365</v>
      </c>
      <c r="D213" t="s">
        <v>34</v>
      </c>
      <c r="E213" t="s">
        <v>19</v>
      </c>
      <c r="F213" t="s">
        <v>19</v>
      </c>
      <c r="G213" t="s">
        <v>19</v>
      </c>
      <c r="H213" t="s">
        <v>19</v>
      </c>
    </row>
    <row r="214" spans="1:8" x14ac:dyDescent="0.25">
      <c r="A214" t="s">
        <v>384</v>
      </c>
      <c r="B214" t="s">
        <v>385</v>
      </c>
      <c r="C214" t="s">
        <v>365</v>
      </c>
      <c r="D214" t="s">
        <v>34</v>
      </c>
      <c r="E214" t="s">
        <v>19</v>
      </c>
      <c r="F214" t="s">
        <v>19</v>
      </c>
      <c r="G214" t="s">
        <v>19</v>
      </c>
      <c r="H214" t="s">
        <v>19</v>
      </c>
    </row>
    <row r="215" spans="1:8" x14ac:dyDescent="0.25">
      <c r="A215" t="s">
        <v>386</v>
      </c>
      <c r="B215" t="s">
        <v>387</v>
      </c>
      <c r="C215" t="s">
        <v>365</v>
      </c>
      <c r="D215" t="s">
        <v>34</v>
      </c>
      <c r="E215" t="s">
        <v>19</v>
      </c>
      <c r="F215" t="s">
        <v>19</v>
      </c>
      <c r="G215" t="s">
        <v>19</v>
      </c>
      <c r="H215" t="s">
        <v>19</v>
      </c>
    </row>
    <row r="216" spans="1:8" x14ac:dyDescent="0.25">
      <c r="A216" t="s">
        <v>388</v>
      </c>
      <c r="B216" t="s">
        <v>389</v>
      </c>
      <c r="C216" t="s">
        <v>365</v>
      </c>
      <c r="D216" t="s">
        <v>34</v>
      </c>
      <c r="E216" t="s">
        <v>19</v>
      </c>
      <c r="F216" t="s">
        <v>19</v>
      </c>
      <c r="G216" t="s">
        <v>19</v>
      </c>
      <c r="H216" t="s">
        <v>19</v>
      </c>
    </row>
    <row r="217" spans="1:8" x14ac:dyDescent="0.25">
      <c r="A217" t="s">
        <v>390</v>
      </c>
      <c r="B217" t="s">
        <v>391</v>
      </c>
      <c r="C217" t="s">
        <v>365</v>
      </c>
      <c r="D217" t="s">
        <v>34</v>
      </c>
      <c r="E217" t="s">
        <v>19</v>
      </c>
      <c r="F217" t="s">
        <v>19</v>
      </c>
      <c r="G217" t="s">
        <v>19</v>
      </c>
      <c r="H217" t="s">
        <v>19</v>
      </c>
    </row>
    <row r="218" spans="1:8" x14ac:dyDescent="0.25">
      <c r="A218" t="s">
        <v>392</v>
      </c>
      <c r="B218" t="s">
        <v>393</v>
      </c>
      <c r="C218" t="s">
        <v>365</v>
      </c>
      <c r="D218" t="s">
        <v>34</v>
      </c>
      <c r="E218" t="s">
        <v>19</v>
      </c>
      <c r="F218" t="s">
        <v>19</v>
      </c>
      <c r="G218" t="s">
        <v>19</v>
      </c>
      <c r="H218" t="s">
        <v>19</v>
      </c>
    </row>
    <row r="219" spans="1:8" x14ac:dyDescent="0.25">
      <c r="A219" t="s">
        <v>394</v>
      </c>
      <c r="B219" t="s">
        <v>395</v>
      </c>
      <c r="C219" t="s">
        <v>365</v>
      </c>
      <c r="D219" t="s">
        <v>34</v>
      </c>
      <c r="E219" t="s">
        <v>19</v>
      </c>
      <c r="F219" t="s">
        <v>19</v>
      </c>
      <c r="G219" t="s">
        <v>19</v>
      </c>
      <c r="H219" t="s">
        <v>19</v>
      </c>
    </row>
    <row r="220" spans="1:8" x14ac:dyDescent="0.25">
      <c r="A220" t="s">
        <v>396</v>
      </c>
      <c r="B220" t="s">
        <v>397</v>
      </c>
      <c r="C220" t="s">
        <v>365</v>
      </c>
      <c r="D220" t="s">
        <v>34</v>
      </c>
      <c r="E220" t="s">
        <v>19</v>
      </c>
      <c r="F220" t="s">
        <v>19</v>
      </c>
      <c r="G220" t="s">
        <v>19</v>
      </c>
      <c r="H220" t="s">
        <v>19</v>
      </c>
    </row>
    <row r="221" spans="1:8" x14ac:dyDescent="0.25">
      <c r="A221" t="s">
        <v>398</v>
      </c>
      <c r="B221" t="s">
        <v>399</v>
      </c>
      <c r="C221" t="s">
        <v>365</v>
      </c>
      <c r="D221" t="s">
        <v>34</v>
      </c>
      <c r="E221" t="s">
        <v>19</v>
      </c>
      <c r="F221" t="s">
        <v>19</v>
      </c>
      <c r="G221" t="s">
        <v>19</v>
      </c>
      <c r="H221" t="s">
        <v>19</v>
      </c>
    </row>
    <row r="222" spans="1:8" x14ac:dyDescent="0.25">
      <c r="A222" t="s">
        <v>400</v>
      </c>
      <c r="B222" t="s">
        <v>401</v>
      </c>
      <c r="C222" t="s">
        <v>365</v>
      </c>
      <c r="D222" t="s">
        <v>34</v>
      </c>
      <c r="E222" t="s">
        <v>19</v>
      </c>
      <c r="F222" t="s">
        <v>19</v>
      </c>
      <c r="G222" t="s">
        <v>19</v>
      </c>
      <c r="H222" t="s">
        <v>19</v>
      </c>
    </row>
    <row r="223" spans="1:8" x14ac:dyDescent="0.25">
      <c r="A223" t="s">
        <v>402</v>
      </c>
      <c r="B223" t="s">
        <v>403</v>
      </c>
      <c r="C223" t="s">
        <v>365</v>
      </c>
      <c r="D223" t="s">
        <v>34</v>
      </c>
      <c r="E223" t="s">
        <v>19</v>
      </c>
      <c r="F223" t="s">
        <v>19</v>
      </c>
      <c r="G223" t="s">
        <v>19</v>
      </c>
      <c r="H223" t="s">
        <v>19</v>
      </c>
    </row>
    <row r="224" spans="1:8" x14ac:dyDescent="0.25">
      <c r="A224" t="s">
        <v>404</v>
      </c>
      <c r="B224" t="s">
        <v>405</v>
      </c>
      <c r="C224" t="s">
        <v>365</v>
      </c>
      <c r="D224" t="s">
        <v>34</v>
      </c>
      <c r="E224" t="s">
        <v>19</v>
      </c>
      <c r="F224" t="s">
        <v>19</v>
      </c>
      <c r="G224" t="s">
        <v>19</v>
      </c>
      <c r="H224" t="s">
        <v>19</v>
      </c>
    </row>
    <row r="225" spans="1:8" x14ac:dyDescent="0.25">
      <c r="A225" t="s">
        <v>406</v>
      </c>
      <c r="B225" t="s">
        <v>407</v>
      </c>
      <c r="C225" t="s">
        <v>365</v>
      </c>
      <c r="D225" t="s">
        <v>34</v>
      </c>
      <c r="E225" t="s">
        <v>19</v>
      </c>
      <c r="F225" t="s">
        <v>19</v>
      </c>
      <c r="G225" t="s">
        <v>19</v>
      </c>
      <c r="H225" t="s">
        <v>19</v>
      </c>
    </row>
    <row r="226" spans="1:8" x14ac:dyDescent="0.25">
      <c r="A226" t="s">
        <v>408</v>
      </c>
      <c r="B226" t="s">
        <v>409</v>
      </c>
      <c r="C226" t="s">
        <v>365</v>
      </c>
      <c r="D226" t="s">
        <v>34</v>
      </c>
      <c r="E226" t="s">
        <v>19</v>
      </c>
      <c r="F226" t="s">
        <v>19</v>
      </c>
      <c r="G226" t="s">
        <v>19</v>
      </c>
      <c r="H226" t="s">
        <v>19</v>
      </c>
    </row>
    <row r="227" spans="1:8" x14ac:dyDescent="0.25">
      <c r="A227" t="s">
        <v>410</v>
      </c>
      <c r="B227" t="s">
        <v>411</v>
      </c>
      <c r="C227" t="s">
        <v>365</v>
      </c>
      <c r="D227" t="s">
        <v>34</v>
      </c>
      <c r="E227" t="s">
        <v>19</v>
      </c>
      <c r="F227" t="s">
        <v>19</v>
      </c>
      <c r="G227" t="s">
        <v>19</v>
      </c>
      <c r="H227" t="s">
        <v>19</v>
      </c>
    </row>
    <row r="228" spans="1:8" x14ac:dyDescent="0.25">
      <c r="A228" t="s">
        <v>412</v>
      </c>
      <c r="B228" t="s">
        <v>413</v>
      </c>
      <c r="C228" t="s">
        <v>365</v>
      </c>
      <c r="D228" t="s">
        <v>34</v>
      </c>
      <c r="E228" t="s">
        <v>19</v>
      </c>
      <c r="F228" t="s">
        <v>19</v>
      </c>
      <c r="G228" t="s">
        <v>19</v>
      </c>
      <c r="H228" t="s">
        <v>19</v>
      </c>
    </row>
    <row r="229" spans="1:8" x14ac:dyDescent="0.25">
      <c r="A229" t="s">
        <v>414</v>
      </c>
      <c r="B229" t="s">
        <v>415</v>
      </c>
      <c r="C229" t="s">
        <v>365</v>
      </c>
      <c r="D229" t="s">
        <v>34</v>
      </c>
      <c r="E229" t="s">
        <v>19</v>
      </c>
      <c r="F229" t="s">
        <v>19</v>
      </c>
      <c r="G229" t="s">
        <v>19</v>
      </c>
      <c r="H229" t="s">
        <v>19</v>
      </c>
    </row>
    <row r="230" spans="1:8" x14ac:dyDescent="0.25">
      <c r="A230" t="s">
        <v>416</v>
      </c>
      <c r="B230" t="s">
        <v>417</v>
      </c>
      <c r="C230" t="s">
        <v>365</v>
      </c>
      <c r="D230" t="s">
        <v>34</v>
      </c>
      <c r="E230" t="s">
        <v>19</v>
      </c>
      <c r="F230" t="s">
        <v>19</v>
      </c>
      <c r="G230" t="s">
        <v>19</v>
      </c>
      <c r="H230" t="s">
        <v>19</v>
      </c>
    </row>
    <row r="231" spans="1:8" x14ac:dyDescent="0.25">
      <c r="A231" t="s">
        <v>418</v>
      </c>
      <c r="B231" t="s">
        <v>419</v>
      </c>
      <c r="C231" t="s">
        <v>365</v>
      </c>
      <c r="D231" t="s">
        <v>34</v>
      </c>
      <c r="E231" t="s">
        <v>19</v>
      </c>
      <c r="F231" t="s">
        <v>19</v>
      </c>
      <c r="G231" t="s">
        <v>19</v>
      </c>
      <c r="H231" t="s">
        <v>19</v>
      </c>
    </row>
    <row r="232" spans="1:8" x14ac:dyDescent="0.25">
      <c r="A232" t="s">
        <v>420</v>
      </c>
      <c r="B232" t="s">
        <v>421</v>
      </c>
      <c r="C232" t="s">
        <v>365</v>
      </c>
      <c r="D232" t="s">
        <v>34</v>
      </c>
      <c r="E232" t="s">
        <v>19</v>
      </c>
      <c r="F232" t="s">
        <v>19</v>
      </c>
      <c r="G232" t="s">
        <v>19</v>
      </c>
      <c r="H232" t="s">
        <v>19</v>
      </c>
    </row>
    <row r="233" spans="1:8" x14ac:dyDescent="0.25">
      <c r="A233" t="s">
        <v>422</v>
      </c>
      <c r="B233" t="s">
        <v>423</v>
      </c>
      <c r="C233" t="s">
        <v>365</v>
      </c>
      <c r="D233" t="s">
        <v>34</v>
      </c>
      <c r="E233" t="s">
        <v>19</v>
      </c>
      <c r="F233" t="s">
        <v>19</v>
      </c>
      <c r="G233" t="s">
        <v>19</v>
      </c>
      <c r="H233" t="s">
        <v>19</v>
      </c>
    </row>
    <row r="234" spans="1:8" x14ac:dyDescent="0.25">
      <c r="A234" t="s">
        <v>424</v>
      </c>
      <c r="B234" t="s">
        <v>425</v>
      </c>
      <c r="C234" t="s">
        <v>365</v>
      </c>
      <c r="D234" t="s">
        <v>34</v>
      </c>
      <c r="E234" t="s">
        <v>19</v>
      </c>
      <c r="F234" t="s">
        <v>19</v>
      </c>
      <c r="G234" t="s">
        <v>19</v>
      </c>
      <c r="H234" t="s">
        <v>19</v>
      </c>
    </row>
    <row r="235" spans="1:8" x14ac:dyDescent="0.25">
      <c r="A235" t="s">
        <v>426</v>
      </c>
      <c r="B235" t="s">
        <v>427</v>
      </c>
      <c r="C235" t="s">
        <v>365</v>
      </c>
      <c r="D235" t="s">
        <v>34</v>
      </c>
      <c r="E235" t="s">
        <v>19</v>
      </c>
      <c r="F235" t="s">
        <v>19</v>
      </c>
      <c r="G235" t="s">
        <v>19</v>
      </c>
      <c r="H235" t="s">
        <v>19</v>
      </c>
    </row>
    <row r="236" spans="1:8" x14ac:dyDescent="0.25">
      <c r="A236" t="s">
        <v>428</v>
      </c>
      <c r="B236" t="s">
        <v>429</v>
      </c>
      <c r="C236" t="s">
        <v>365</v>
      </c>
      <c r="D236" t="s">
        <v>34</v>
      </c>
      <c r="E236" t="s">
        <v>19</v>
      </c>
      <c r="F236" t="s">
        <v>19</v>
      </c>
      <c r="G236" t="s">
        <v>19</v>
      </c>
      <c r="H236" t="s">
        <v>19</v>
      </c>
    </row>
    <row r="237" spans="1:8" x14ac:dyDescent="0.25">
      <c r="A237" t="s">
        <v>430</v>
      </c>
      <c r="B237" t="s">
        <v>431</v>
      </c>
      <c r="C237" t="s">
        <v>365</v>
      </c>
      <c r="D237" t="s">
        <v>34</v>
      </c>
      <c r="E237" t="s">
        <v>19</v>
      </c>
      <c r="F237" t="s">
        <v>19</v>
      </c>
      <c r="G237" t="s">
        <v>19</v>
      </c>
      <c r="H237" t="s">
        <v>19</v>
      </c>
    </row>
    <row r="238" spans="1:8" x14ac:dyDescent="0.25">
      <c r="A238" t="s">
        <v>432</v>
      </c>
      <c r="B238" t="s">
        <v>433</v>
      </c>
      <c r="C238" t="s">
        <v>365</v>
      </c>
      <c r="D238" t="s">
        <v>34</v>
      </c>
      <c r="E238" t="s">
        <v>19</v>
      </c>
      <c r="F238" t="s">
        <v>19</v>
      </c>
      <c r="G238" t="s">
        <v>19</v>
      </c>
      <c r="H238" t="s">
        <v>19</v>
      </c>
    </row>
    <row r="239" spans="1:8" x14ac:dyDescent="0.25">
      <c r="A239" t="s">
        <v>434</v>
      </c>
      <c r="B239" t="s">
        <v>435</v>
      </c>
      <c r="C239" t="s">
        <v>365</v>
      </c>
      <c r="D239" t="s">
        <v>34</v>
      </c>
      <c r="E239" t="s">
        <v>19</v>
      </c>
      <c r="F239" t="s">
        <v>19</v>
      </c>
      <c r="G239" t="s">
        <v>19</v>
      </c>
      <c r="H239" t="s">
        <v>19</v>
      </c>
    </row>
    <row r="240" spans="1:8" x14ac:dyDescent="0.25">
      <c r="A240" t="s">
        <v>436</v>
      </c>
      <c r="B240" t="s">
        <v>437</v>
      </c>
      <c r="C240" t="s">
        <v>365</v>
      </c>
      <c r="D240" t="s">
        <v>34</v>
      </c>
      <c r="E240" t="s">
        <v>19</v>
      </c>
      <c r="F240" t="s">
        <v>19</v>
      </c>
      <c r="G240" t="s">
        <v>19</v>
      </c>
      <c r="H240" t="s">
        <v>19</v>
      </c>
    </row>
    <row r="241" spans="1:8" x14ac:dyDescent="0.25">
      <c r="A241" t="s">
        <v>438</v>
      </c>
      <c r="B241" t="s">
        <v>439</v>
      </c>
      <c r="C241" t="s">
        <v>365</v>
      </c>
      <c r="D241" t="s">
        <v>34</v>
      </c>
      <c r="E241" t="s">
        <v>19</v>
      </c>
      <c r="F241" t="s">
        <v>19</v>
      </c>
      <c r="G241" t="s">
        <v>19</v>
      </c>
      <c r="H241" t="s">
        <v>19</v>
      </c>
    </row>
    <row r="242" spans="1:8" x14ac:dyDescent="0.25">
      <c r="A242" t="s">
        <v>440</v>
      </c>
      <c r="B242" t="s">
        <v>441</v>
      </c>
      <c r="C242" t="s">
        <v>365</v>
      </c>
      <c r="D242" t="s">
        <v>34</v>
      </c>
      <c r="E242" t="s">
        <v>19</v>
      </c>
      <c r="F242" t="s">
        <v>19</v>
      </c>
      <c r="G242" t="s">
        <v>19</v>
      </c>
      <c r="H242" t="s">
        <v>19</v>
      </c>
    </row>
    <row r="243" spans="1:8" x14ac:dyDescent="0.25">
      <c r="A243" t="s">
        <v>442</v>
      </c>
      <c r="B243" t="s">
        <v>443</v>
      </c>
      <c r="C243" t="s">
        <v>365</v>
      </c>
      <c r="D243" t="s">
        <v>34</v>
      </c>
      <c r="E243" t="s">
        <v>19</v>
      </c>
      <c r="F243" t="s">
        <v>19</v>
      </c>
      <c r="G243" t="s">
        <v>19</v>
      </c>
      <c r="H243" t="s">
        <v>19</v>
      </c>
    </row>
    <row r="244" spans="1:8" x14ac:dyDescent="0.25">
      <c r="A244" t="s">
        <v>444</v>
      </c>
      <c r="B244" t="s">
        <v>445</v>
      </c>
      <c r="C244" t="s">
        <v>365</v>
      </c>
      <c r="D244" t="s">
        <v>34</v>
      </c>
      <c r="E244" t="s">
        <v>19</v>
      </c>
      <c r="F244" t="s">
        <v>19</v>
      </c>
      <c r="G244" t="s">
        <v>19</v>
      </c>
      <c r="H244" t="s">
        <v>19</v>
      </c>
    </row>
    <row r="245" spans="1:8" x14ac:dyDescent="0.25">
      <c r="A245" t="s">
        <v>446</v>
      </c>
      <c r="B245" t="s">
        <v>447</v>
      </c>
      <c r="C245" t="s">
        <v>365</v>
      </c>
      <c r="D245" t="s">
        <v>34</v>
      </c>
      <c r="E245" t="s">
        <v>19</v>
      </c>
      <c r="F245" t="s">
        <v>19</v>
      </c>
      <c r="G245" t="s">
        <v>19</v>
      </c>
      <c r="H245" t="s">
        <v>19</v>
      </c>
    </row>
    <row r="246" spans="1:8" x14ac:dyDescent="0.25">
      <c r="A246" t="s">
        <v>448</v>
      </c>
      <c r="B246" t="s">
        <v>449</v>
      </c>
      <c r="C246" t="s">
        <v>365</v>
      </c>
      <c r="D246" t="s">
        <v>34</v>
      </c>
      <c r="E246" t="s">
        <v>19</v>
      </c>
      <c r="F246" t="s">
        <v>19</v>
      </c>
      <c r="G246" t="s">
        <v>19</v>
      </c>
      <c r="H246" t="s">
        <v>19</v>
      </c>
    </row>
    <row r="247" spans="1:8" x14ac:dyDescent="0.25">
      <c r="A247" t="s">
        <v>450</v>
      </c>
      <c r="B247" t="s">
        <v>451</v>
      </c>
      <c r="C247" t="s">
        <v>365</v>
      </c>
      <c r="D247" t="s">
        <v>34</v>
      </c>
      <c r="E247" t="s">
        <v>19</v>
      </c>
      <c r="F247" t="s">
        <v>19</v>
      </c>
      <c r="G247" t="s">
        <v>19</v>
      </c>
      <c r="H247" t="s">
        <v>19</v>
      </c>
    </row>
    <row r="248" spans="1:8" x14ac:dyDescent="0.25">
      <c r="A248" t="s">
        <v>452</v>
      </c>
      <c r="B248" t="s">
        <v>453</v>
      </c>
      <c r="C248" t="s">
        <v>365</v>
      </c>
      <c r="D248" t="s">
        <v>34</v>
      </c>
      <c r="E248" t="s">
        <v>19</v>
      </c>
      <c r="F248" t="s">
        <v>19</v>
      </c>
      <c r="G248" t="s">
        <v>19</v>
      </c>
      <c r="H248" t="s">
        <v>19</v>
      </c>
    </row>
    <row r="249" spans="1:8" x14ac:dyDescent="0.25">
      <c r="A249" t="s">
        <v>454</v>
      </c>
      <c r="B249" t="s">
        <v>455</v>
      </c>
      <c r="C249" t="s">
        <v>365</v>
      </c>
      <c r="D249" t="s">
        <v>34</v>
      </c>
      <c r="E249" t="s">
        <v>19</v>
      </c>
      <c r="F249" t="s">
        <v>19</v>
      </c>
      <c r="G249" t="s">
        <v>19</v>
      </c>
      <c r="H249" t="s">
        <v>19</v>
      </c>
    </row>
    <row r="250" spans="1:8" x14ac:dyDescent="0.25">
      <c r="A250" t="s">
        <v>456</v>
      </c>
      <c r="B250" t="s">
        <v>457</v>
      </c>
      <c r="C250" t="s">
        <v>365</v>
      </c>
      <c r="D250" t="s">
        <v>34</v>
      </c>
      <c r="E250" t="s">
        <v>19</v>
      </c>
      <c r="F250" t="s">
        <v>19</v>
      </c>
      <c r="G250" t="s">
        <v>19</v>
      </c>
      <c r="H250" t="s">
        <v>19</v>
      </c>
    </row>
    <row r="251" spans="1:8" x14ac:dyDescent="0.25">
      <c r="A251" t="s">
        <v>458</v>
      </c>
      <c r="B251" t="s">
        <v>459</v>
      </c>
      <c r="C251" t="s">
        <v>365</v>
      </c>
      <c r="D251" t="s">
        <v>34</v>
      </c>
      <c r="E251" t="s">
        <v>19</v>
      </c>
      <c r="F251" t="s">
        <v>19</v>
      </c>
      <c r="G251" t="s">
        <v>19</v>
      </c>
      <c r="H251" t="s">
        <v>19</v>
      </c>
    </row>
    <row r="252" spans="1:8" x14ac:dyDescent="0.25">
      <c r="A252" t="s">
        <v>460</v>
      </c>
      <c r="B252" t="s">
        <v>461</v>
      </c>
      <c r="C252" t="s">
        <v>365</v>
      </c>
      <c r="D252" t="s">
        <v>34</v>
      </c>
      <c r="E252" t="s">
        <v>19</v>
      </c>
      <c r="F252" t="s">
        <v>19</v>
      </c>
      <c r="G252" t="s">
        <v>19</v>
      </c>
      <c r="H252" t="s">
        <v>19</v>
      </c>
    </row>
    <row r="253" spans="1:8" x14ac:dyDescent="0.25">
      <c r="A253" t="s">
        <v>462</v>
      </c>
      <c r="B253" t="s">
        <v>463</v>
      </c>
      <c r="C253" t="s">
        <v>365</v>
      </c>
      <c r="D253" t="s">
        <v>34</v>
      </c>
      <c r="E253" t="s">
        <v>19</v>
      </c>
      <c r="F253" t="s">
        <v>19</v>
      </c>
      <c r="G253" t="s">
        <v>19</v>
      </c>
      <c r="H253" t="s">
        <v>19</v>
      </c>
    </row>
    <row r="254" spans="1:8" x14ac:dyDescent="0.25">
      <c r="A254" t="s">
        <v>464</v>
      </c>
      <c r="B254" t="s">
        <v>465</v>
      </c>
      <c r="C254" t="s">
        <v>365</v>
      </c>
      <c r="D254" t="s">
        <v>34</v>
      </c>
      <c r="E254" t="s">
        <v>19</v>
      </c>
      <c r="F254" t="s">
        <v>19</v>
      </c>
      <c r="G254" t="s">
        <v>19</v>
      </c>
      <c r="H254" t="s">
        <v>19</v>
      </c>
    </row>
    <row r="255" spans="1:8" x14ac:dyDescent="0.25">
      <c r="A255" t="s">
        <v>466</v>
      </c>
      <c r="B255" t="s">
        <v>467</v>
      </c>
      <c r="C255" t="s">
        <v>365</v>
      </c>
      <c r="D255" t="s">
        <v>34</v>
      </c>
      <c r="E255" t="s">
        <v>19</v>
      </c>
      <c r="F255" t="s">
        <v>19</v>
      </c>
      <c r="G255" t="s">
        <v>19</v>
      </c>
      <c r="H255" t="s">
        <v>19</v>
      </c>
    </row>
    <row r="256" spans="1:8" x14ac:dyDescent="0.25">
      <c r="A256" t="s">
        <v>468</v>
      </c>
      <c r="B256" t="s">
        <v>469</v>
      </c>
      <c r="C256" t="s">
        <v>365</v>
      </c>
      <c r="D256" t="s">
        <v>34</v>
      </c>
      <c r="E256" t="s">
        <v>19</v>
      </c>
      <c r="F256" t="s">
        <v>19</v>
      </c>
      <c r="G256" t="s">
        <v>19</v>
      </c>
      <c r="H256" t="s">
        <v>19</v>
      </c>
    </row>
    <row r="257" spans="1:8" x14ac:dyDescent="0.25">
      <c r="A257" t="s">
        <v>470</v>
      </c>
      <c r="B257" t="s">
        <v>471</v>
      </c>
      <c r="C257" t="s">
        <v>365</v>
      </c>
      <c r="D257" t="s">
        <v>34</v>
      </c>
      <c r="E257" t="s">
        <v>19</v>
      </c>
      <c r="F257" t="s">
        <v>19</v>
      </c>
      <c r="G257" t="s">
        <v>19</v>
      </c>
      <c r="H257" t="s">
        <v>19</v>
      </c>
    </row>
    <row r="258" spans="1:8" x14ac:dyDescent="0.25">
      <c r="A258" t="s">
        <v>472</v>
      </c>
      <c r="B258" t="s">
        <v>473</v>
      </c>
      <c r="C258" t="s">
        <v>365</v>
      </c>
      <c r="D258" t="s">
        <v>34</v>
      </c>
      <c r="E258" t="s">
        <v>19</v>
      </c>
      <c r="F258" t="s">
        <v>19</v>
      </c>
      <c r="G258" t="s">
        <v>19</v>
      </c>
      <c r="H258" t="s">
        <v>19</v>
      </c>
    </row>
    <row r="259" spans="1:8" x14ac:dyDescent="0.25">
      <c r="A259" t="s">
        <v>474</v>
      </c>
      <c r="B259" t="s">
        <v>475</v>
      </c>
      <c r="C259" t="s">
        <v>365</v>
      </c>
      <c r="D259" t="s">
        <v>34</v>
      </c>
      <c r="E259" t="s">
        <v>19</v>
      </c>
      <c r="F259" t="s">
        <v>19</v>
      </c>
      <c r="G259" t="s">
        <v>19</v>
      </c>
      <c r="H259" t="s">
        <v>19</v>
      </c>
    </row>
    <row r="260" spans="1:8" x14ac:dyDescent="0.25">
      <c r="A260" s="2" t="s">
        <v>476</v>
      </c>
      <c r="B260" s="3">
        <v>4011351937552</v>
      </c>
      <c r="C260" t="s">
        <v>365</v>
      </c>
      <c r="D260" t="s">
        <v>34</v>
      </c>
      <c r="E260" t="s">
        <v>19</v>
      </c>
      <c r="F260" t="s">
        <v>19</v>
      </c>
      <c r="G260" t="s">
        <v>19</v>
      </c>
      <c r="H260" t="s">
        <v>19</v>
      </c>
    </row>
    <row r="261" spans="1:8" x14ac:dyDescent="0.25">
      <c r="A261" t="s">
        <v>477</v>
      </c>
      <c r="B261" t="s">
        <v>478</v>
      </c>
      <c r="C261" t="s">
        <v>365</v>
      </c>
      <c r="D261" t="s">
        <v>34</v>
      </c>
      <c r="E261" t="s">
        <v>19</v>
      </c>
      <c r="F261" t="s">
        <v>19</v>
      </c>
      <c r="G261" t="s">
        <v>19</v>
      </c>
      <c r="H261" t="s">
        <v>19</v>
      </c>
    </row>
    <row r="262" spans="1:8" x14ac:dyDescent="0.25">
      <c r="A262" t="s">
        <v>479</v>
      </c>
      <c r="B262" t="s">
        <v>480</v>
      </c>
      <c r="C262" t="s">
        <v>365</v>
      </c>
      <c r="D262" t="s">
        <v>34</v>
      </c>
      <c r="E262" t="s">
        <v>19</v>
      </c>
      <c r="F262" t="s">
        <v>19</v>
      </c>
      <c r="G262" t="s">
        <v>19</v>
      </c>
      <c r="H262" t="s">
        <v>19</v>
      </c>
    </row>
    <row r="263" spans="1:8" x14ac:dyDescent="0.25">
      <c r="A263" t="s">
        <v>481</v>
      </c>
      <c r="B263" t="s">
        <v>482</v>
      </c>
      <c r="C263" t="s">
        <v>365</v>
      </c>
      <c r="D263" t="s">
        <v>34</v>
      </c>
      <c r="E263" t="s">
        <v>19</v>
      </c>
      <c r="F263" t="s">
        <v>19</v>
      </c>
      <c r="G263" t="s">
        <v>19</v>
      </c>
      <c r="H263" t="s">
        <v>19</v>
      </c>
    </row>
    <row r="264" spans="1:8" x14ac:dyDescent="0.25">
      <c r="A264" t="s">
        <v>483</v>
      </c>
      <c r="B264" t="s">
        <v>484</v>
      </c>
      <c r="C264" t="s">
        <v>365</v>
      </c>
      <c r="D264" t="s">
        <v>34</v>
      </c>
      <c r="E264" t="s">
        <v>19</v>
      </c>
      <c r="F264" t="s">
        <v>19</v>
      </c>
      <c r="G264" t="s">
        <v>19</v>
      </c>
      <c r="H264" t="s">
        <v>19</v>
      </c>
    </row>
    <row r="265" spans="1:8" x14ac:dyDescent="0.25">
      <c r="A265" t="s">
        <v>485</v>
      </c>
      <c r="B265" t="s">
        <v>486</v>
      </c>
      <c r="C265" t="s">
        <v>487</v>
      </c>
      <c r="D265" t="s">
        <v>34</v>
      </c>
      <c r="E265" t="s">
        <v>19</v>
      </c>
      <c r="F265" t="s">
        <v>19</v>
      </c>
      <c r="G265" t="s">
        <v>19</v>
      </c>
      <c r="H265" t="s">
        <v>19</v>
      </c>
    </row>
    <row r="266" spans="1:8" x14ac:dyDescent="0.25">
      <c r="A266" t="s">
        <v>488</v>
      </c>
      <c r="B266" t="s">
        <v>489</v>
      </c>
      <c r="C266" t="s">
        <v>487</v>
      </c>
      <c r="D266" t="s">
        <v>17</v>
      </c>
      <c r="E266" t="s">
        <v>490</v>
      </c>
      <c r="F266" t="s">
        <v>19</v>
      </c>
      <c r="G266" t="s">
        <v>19</v>
      </c>
      <c r="H266" t="s">
        <v>19</v>
      </c>
    </row>
    <row r="267" spans="1:8" x14ac:dyDescent="0.25">
      <c r="A267" t="s">
        <v>491</v>
      </c>
      <c r="B267" t="s">
        <v>492</v>
      </c>
      <c r="C267" t="s">
        <v>487</v>
      </c>
      <c r="D267" t="s">
        <v>17</v>
      </c>
      <c r="E267" t="s">
        <v>490</v>
      </c>
      <c r="F267" t="s">
        <v>19</v>
      </c>
      <c r="G267" t="s">
        <v>19</v>
      </c>
      <c r="H267" t="s">
        <v>19</v>
      </c>
    </row>
    <row r="268" spans="1:8" x14ac:dyDescent="0.25">
      <c r="A268" t="s">
        <v>493</v>
      </c>
      <c r="B268" t="s">
        <v>494</v>
      </c>
      <c r="C268" t="s">
        <v>487</v>
      </c>
      <c r="D268" t="s">
        <v>121</v>
      </c>
      <c r="E268" t="s">
        <v>19</v>
      </c>
      <c r="F268" t="s">
        <v>19</v>
      </c>
      <c r="G268" t="s">
        <v>19</v>
      </c>
      <c r="H268" t="s">
        <v>19</v>
      </c>
    </row>
    <row r="269" spans="1:8" x14ac:dyDescent="0.25">
      <c r="A269" t="s">
        <v>495</v>
      </c>
      <c r="B269" t="s">
        <v>496</v>
      </c>
      <c r="C269" t="s">
        <v>487</v>
      </c>
      <c r="D269" t="s">
        <v>121</v>
      </c>
      <c r="E269" t="s">
        <v>19</v>
      </c>
      <c r="F269" t="s">
        <v>19</v>
      </c>
      <c r="G269" t="s">
        <v>19</v>
      </c>
      <c r="H269" t="s">
        <v>19</v>
      </c>
    </row>
    <row r="270" spans="1:8" x14ac:dyDescent="0.25">
      <c r="A270" t="s">
        <v>497</v>
      </c>
      <c r="B270" t="s">
        <v>498</v>
      </c>
      <c r="C270" t="s">
        <v>487</v>
      </c>
      <c r="D270" t="s">
        <v>121</v>
      </c>
      <c r="E270" t="s">
        <v>19</v>
      </c>
      <c r="F270" t="s">
        <v>19</v>
      </c>
      <c r="G270" t="s">
        <v>19</v>
      </c>
      <c r="H270" t="s">
        <v>19</v>
      </c>
    </row>
    <row r="271" spans="1:8" x14ac:dyDescent="0.25">
      <c r="A271" t="s">
        <v>499</v>
      </c>
      <c r="B271" t="s">
        <v>500</v>
      </c>
      <c r="C271" t="s">
        <v>487</v>
      </c>
      <c r="D271" t="s">
        <v>121</v>
      </c>
      <c r="E271" t="s">
        <v>19</v>
      </c>
      <c r="F271" t="s">
        <v>19</v>
      </c>
      <c r="G271" t="s">
        <v>19</v>
      </c>
      <c r="H271" t="s">
        <v>19</v>
      </c>
    </row>
    <row r="272" spans="1:8" x14ac:dyDescent="0.25">
      <c r="A272" t="s">
        <v>501</v>
      </c>
      <c r="B272" t="s">
        <v>502</v>
      </c>
      <c r="C272" t="s">
        <v>487</v>
      </c>
      <c r="D272" t="s">
        <v>121</v>
      </c>
      <c r="E272" t="s">
        <v>19</v>
      </c>
      <c r="F272" t="s">
        <v>19</v>
      </c>
      <c r="G272" t="s">
        <v>19</v>
      </c>
      <c r="H272" t="s">
        <v>19</v>
      </c>
    </row>
    <row r="273" spans="1:8" x14ac:dyDescent="0.25">
      <c r="A273" t="s">
        <v>503</v>
      </c>
      <c r="B273" t="s">
        <v>504</v>
      </c>
      <c r="C273" t="s">
        <v>487</v>
      </c>
      <c r="D273" t="s">
        <v>121</v>
      </c>
      <c r="E273" t="s">
        <v>19</v>
      </c>
      <c r="F273" t="s">
        <v>19</v>
      </c>
      <c r="G273" t="s">
        <v>19</v>
      </c>
      <c r="H273" t="s">
        <v>19</v>
      </c>
    </row>
    <row r="274" spans="1:8" x14ac:dyDescent="0.25">
      <c r="A274" t="s">
        <v>505</v>
      </c>
      <c r="B274" t="s">
        <v>506</v>
      </c>
      <c r="C274" t="s">
        <v>487</v>
      </c>
      <c r="D274" t="s">
        <v>121</v>
      </c>
      <c r="E274" t="s">
        <v>19</v>
      </c>
      <c r="F274" t="s">
        <v>19</v>
      </c>
      <c r="G274" t="s">
        <v>19</v>
      </c>
      <c r="H274" t="s">
        <v>19</v>
      </c>
    </row>
    <row r="275" spans="1:8" x14ac:dyDescent="0.25">
      <c r="A275" t="s">
        <v>507</v>
      </c>
      <c r="B275" t="s">
        <v>508</v>
      </c>
      <c r="C275" t="s">
        <v>487</v>
      </c>
      <c r="D275" t="s">
        <v>34</v>
      </c>
      <c r="E275" t="s">
        <v>19</v>
      </c>
      <c r="F275" t="s">
        <v>19</v>
      </c>
      <c r="G275" t="s">
        <v>19</v>
      </c>
      <c r="H275" t="s">
        <v>19</v>
      </c>
    </row>
    <row r="276" spans="1:8" x14ac:dyDescent="0.25">
      <c r="A276" t="s">
        <v>509</v>
      </c>
      <c r="B276" t="s">
        <v>510</v>
      </c>
      <c r="C276" t="s">
        <v>487</v>
      </c>
      <c r="D276" t="s">
        <v>34</v>
      </c>
      <c r="E276" t="s">
        <v>19</v>
      </c>
      <c r="F276" t="s">
        <v>19</v>
      </c>
      <c r="G276" t="s">
        <v>19</v>
      </c>
      <c r="H276" t="s">
        <v>19</v>
      </c>
    </row>
    <row r="277" spans="1:8" x14ac:dyDescent="0.25">
      <c r="A277" t="s">
        <v>511</v>
      </c>
      <c r="B277" t="s">
        <v>512</v>
      </c>
      <c r="C277" t="s">
        <v>487</v>
      </c>
      <c r="D277" t="s">
        <v>34</v>
      </c>
      <c r="E277" t="s">
        <v>19</v>
      </c>
      <c r="F277" t="s">
        <v>19</v>
      </c>
      <c r="G277" t="s">
        <v>19</v>
      </c>
      <c r="H277" t="s">
        <v>19</v>
      </c>
    </row>
    <row r="278" spans="1:8" x14ac:dyDescent="0.25">
      <c r="A278" t="s">
        <v>513</v>
      </c>
      <c r="B278" t="s">
        <v>514</v>
      </c>
      <c r="C278" t="s">
        <v>487</v>
      </c>
      <c r="D278" t="s">
        <v>121</v>
      </c>
      <c r="E278" t="s">
        <v>19</v>
      </c>
      <c r="F278" t="s">
        <v>19</v>
      </c>
      <c r="G278" t="s">
        <v>19</v>
      </c>
      <c r="H278" t="s">
        <v>19</v>
      </c>
    </row>
    <row r="279" spans="1:8" x14ac:dyDescent="0.25">
      <c r="A279" t="s">
        <v>515</v>
      </c>
      <c r="B279" t="s">
        <v>516</v>
      </c>
      <c r="C279" t="s">
        <v>487</v>
      </c>
      <c r="D279" t="s">
        <v>121</v>
      </c>
      <c r="E279" t="s">
        <v>19</v>
      </c>
      <c r="F279" t="s">
        <v>19</v>
      </c>
      <c r="G279" t="s">
        <v>19</v>
      </c>
      <c r="H279" t="s">
        <v>19</v>
      </c>
    </row>
    <row r="280" spans="1:8" x14ac:dyDescent="0.25">
      <c r="A280" t="s">
        <v>517</v>
      </c>
      <c r="B280" t="s">
        <v>518</v>
      </c>
      <c r="C280" t="s">
        <v>487</v>
      </c>
      <c r="D280" t="s">
        <v>34</v>
      </c>
      <c r="E280" t="s">
        <v>19</v>
      </c>
      <c r="F280" t="s">
        <v>19</v>
      </c>
      <c r="G280" t="s">
        <v>19</v>
      </c>
      <c r="H280" t="s">
        <v>19</v>
      </c>
    </row>
    <row r="281" spans="1:8" x14ac:dyDescent="0.25">
      <c r="A281" t="s">
        <v>519</v>
      </c>
      <c r="B281" t="s">
        <v>520</v>
      </c>
      <c r="C281" t="s">
        <v>487</v>
      </c>
      <c r="D281" t="s">
        <v>17</v>
      </c>
      <c r="E281" t="s">
        <v>521</v>
      </c>
      <c r="F281" t="s">
        <v>19</v>
      </c>
      <c r="G281" t="s">
        <v>19</v>
      </c>
      <c r="H281" t="s">
        <v>19</v>
      </c>
    </row>
    <row r="282" spans="1:8" x14ac:dyDescent="0.25">
      <c r="A282" t="s">
        <v>522</v>
      </c>
      <c r="B282" t="s">
        <v>523</v>
      </c>
      <c r="C282" t="s">
        <v>487</v>
      </c>
      <c r="D282" t="s">
        <v>17</v>
      </c>
      <c r="E282" t="s">
        <v>20</v>
      </c>
      <c r="F282" t="s">
        <v>524</v>
      </c>
      <c r="G282" t="s">
        <v>19</v>
      </c>
      <c r="H282" t="s">
        <v>19</v>
      </c>
    </row>
    <row r="283" spans="1:8" x14ac:dyDescent="0.25">
      <c r="A283" t="s">
        <v>525</v>
      </c>
      <c r="B283" t="s">
        <v>526</v>
      </c>
      <c r="C283" t="s">
        <v>487</v>
      </c>
      <c r="D283" t="s">
        <v>17</v>
      </c>
      <c r="E283" t="s">
        <v>521</v>
      </c>
      <c r="F283" t="s">
        <v>19</v>
      </c>
      <c r="G283" t="s">
        <v>19</v>
      </c>
      <c r="H283" t="s">
        <v>19</v>
      </c>
    </row>
    <row r="284" spans="1:8" x14ac:dyDescent="0.25">
      <c r="A284" t="s">
        <v>527</v>
      </c>
      <c r="B284" t="str">
        <f>"8710605026597"</f>
        <v>8710605026597</v>
      </c>
      <c r="C284" t="s">
        <v>487</v>
      </c>
      <c r="D284" t="s">
        <v>17</v>
      </c>
      <c r="E284" t="s">
        <v>20</v>
      </c>
      <c r="F284" t="s">
        <v>524</v>
      </c>
      <c r="G284" t="s">
        <v>19</v>
      </c>
      <c r="H284" t="s">
        <v>19</v>
      </c>
    </row>
    <row r="285" spans="1:8" x14ac:dyDescent="0.25">
      <c r="A285" t="s">
        <v>528</v>
      </c>
      <c r="B285" t="s">
        <v>529</v>
      </c>
      <c r="C285" t="s">
        <v>487</v>
      </c>
      <c r="D285" t="s">
        <v>17</v>
      </c>
      <c r="E285" t="s">
        <v>20</v>
      </c>
      <c r="F285" t="s">
        <v>524</v>
      </c>
      <c r="G285" t="s">
        <v>19</v>
      </c>
      <c r="H285" t="s">
        <v>19</v>
      </c>
    </row>
    <row r="286" spans="1:8" x14ac:dyDescent="0.25">
      <c r="A286" t="s">
        <v>522</v>
      </c>
      <c r="B286" t="s">
        <v>530</v>
      </c>
      <c r="C286" t="s">
        <v>487</v>
      </c>
      <c r="D286" t="s">
        <v>17</v>
      </c>
      <c r="E286" t="s">
        <v>20</v>
      </c>
      <c r="F286" t="s">
        <v>524</v>
      </c>
      <c r="G286" t="s">
        <v>19</v>
      </c>
      <c r="H286" t="s">
        <v>19</v>
      </c>
    </row>
    <row r="287" spans="1:8" x14ac:dyDescent="0.25">
      <c r="A287" t="s">
        <v>531</v>
      </c>
      <c r="B287" t="s">
        <v>532</v>
      </c>
      <c r="C287" t="s">
        <v>487</v>
      </c>
      <c r="D287" t="s">
        <v>17</v>
      </c>
      <c r="E287" t="s">
        <v>20</v>
      </c>
      <c r="F287" t="s">
        <v>524</v>
      </c>
      <c r="G287" t="s">
        <v>19</v>
      </c>
      <c r="H287" t="s">
        <v>19</v>
      </c>
    </row>
    <row r="288" spans="1:8" x14ac:dyDescent="0.25">
      <c r="A288" t="s">
        <v>533</v>
      </c>
      <c r="B288" t="s">
        <v>534</v>
      </c>
      <c r="C288" t="s">
        <v>487</v>
      </c>
      <c r="D288" t="s">
        <v>17</v>
      </c>
      <c r="E288" t="s">
        <v>20</v>
      </c>
      <c r="F288" t="s">
        <v>524</v>
      </c>
      <c r="G288" t="s">
        <v>19</v>
      </c>
      <c r="H288" t="s">
        <v>19</v>
      </c>
    </row>
    <row r="289" spans="1:8" x14ac:dyDescent="0.25">
      <c r="A289" t="s">
        <v>533</v>
      </c>
      <c r="B289" t="s">
        <v>535</v>
      </c>
      <c r="C289" t="s">
        <v>487</v>
      </c>
      <c r="D289" t="s">
        <v>17</v>
      </c>
      <c r="E289" t="s">
        <v>20</v>
      </c>
      <c r="F289" t="s">
        <v>524</v>
      </c>
      <c r="G289" t="s">
        <v>19</v>
      </c>
      <c r="H289" t="s">
        <v>19</v>
      </c>
    </row>
    <row r="290" spans="1:8" x14ac:dyDescent="0.25">
      <c r="A290" t="s">
        <v>536</v>
      </c>
      <c r="B290" t="str">
        <f>"8710605027877"</f>
        <v>8710605027877</v>
      </c>
      <c r="C290" t="s">
        <v>487</v>
      </c>
      <c r="D290" t="s">
        <v>17</v>
      </c>
      <c r="E290" t="s">
        <v>20</v>
      </c>
      <c r="F290" t="s">
        <v>524</v>
      </c>
      <c r="G290" t="s">
        <v>19</v>
      </c>
      <c r="H290" t="s">
        <v>19</v>
      </c>
    </row>
    <row r="291" spans="1:8" x14ac:dyDescent="0.25">
      <c r="A291" t="s">
        <v>537</v>
      </c>
      <c r="B291" t="s">
        <v>538</v>
      </c>
      <c r="C291" t="s">
        <v>487</v>
      </c>
      <c r="D291" t="s">
        <v>34</v>
      </c>
      <c r="E291" t="s">
        <v>19</v>
      </c>
      <c r="F291" t="s">
        <v>19</v>
      </c>
      <c r="G291" t="s">
        <v>19</v>
      </c>
      <c r="H291" t="s">
        <v>19</v>
      </c>
    </row>
    <row r="292" spans="1:8" x14ac:dyDescent="0.25">
      <c r="A292" t="s">
        <v>539</v>
      </c>
      <c r="B292" t="s">
        <v>540</v>
      </c>
      <c r="C292" t="s">
        <v>487</v>
      </c>
      <c r="D292" t="s">
        <v>34</v>
      </c>
      <c r="E292" t="s">
        <v>19</v>
      </c>
      <c r="F292" t="s">
        <v>19</v>
      </c>
      <c r="G292" t="s">
        <v>19</v>
      </c>
      <c r="H292" t="s">
        <v>19</v>
      </c>
    </row>
    <row r="293" spans="1:8" x14ac:dyDescent="0.25">
      <c r="A293" t="s">
        <v>541</v>
      </c>
      <c r="B293" t="s">
        <v>542</v>
      </c>
      <c r="C293" t="s">
        <v>487</v>
      </c>
      <c r="D293" t="s">
        <v>34</v>
      </c>
      <c r="E293" t="s">
        <v>19</v>
      </c>
      <c r="F293" t="s">
        <v>19</v>
      </c>
      <c r="G293" t="s">
        <v>19</v>
      </c>
      <c r="H293" t="s">
        <v>19</v>
      </c>
    </row>
    <row r="294" spans="1:8" x14ac:dyDescent="0.25">
      <c r="A294" t="s">
        <v>543</v>
      </c>
      <c r="B294" t="s">
        <v>544</v>
      </c>
      <c r="C294" t="s">
        <v>487</v>
      </c>
      <c r="D294" t="s">
        <v>34</v>
      </c>
      <c r="E294" t="s">
        <v>19</v>
      </c>
      <c r="F294" t="s">
        <v>19</v>
      </c>
      <c r="G294" t="s">
        <v>19</v>
      </c>
      <c r="H294" t="s">
        <v>19</v>
      </c>
    </row>
    <row r="295" spans="1:8" x14ac:dyDescent="0.25">
      <c r="A295" t="s">
        <v>545</v>
      </c>
      <c r="B295" t="s">
        <v>546</v>
      </c>
      <c r="C295" t="s">
        <v>487</v>
      </c>
      <c r="D295" t="s">
        <v>34</v>
      </c>
      <c r="E295" t="s">
        <v>19</v>
      </c>
      <c r="F295" t="s">
        <v>19</v>
      </c>
      <c r="G295" t="s">
        <v>19</v>
      </c>
      <c r="H295" t="s">
        <v>19</v>
      </c>
    </row>
    <row r="296" spans="1:8" x14ac:dyDescent="0.25">
      <c r="A296" t="s">
        <v>547</v>
      </c>
      <c r="B296" t="s">
        <v>548</v>
      </c>
      <c r="C296" t="s">
        <v>487</v>
      </c>
      <c r="D296" t="s">
        <v>34</v>
      </c>
      <c r="E296" t="s">
        <v>19</v>
      </c>
      <c r="F296" t="s">
        <v>19</v>
      </c>
      <c r="G296" t="s">
        <v>19</v>
      </c>
      <c r="H296" t="s">
        <v>19</v>
      </c>
    </row>
    <row r="297" spans="1:8" x14ac:dyDescent="0.25">
      <c r="A297" t="s">
        <v>549</v>
      </c>
      <c r="B297" t="s">
        <v>550</v>
      </c>
      <c r="C297" t="s">
        <v>487</v>
      </c>
      <c r="D297" t="s">
        <v>34</v>
      </c>
      <c r="E297" t="s">
        <v>19</v>
      </c>
      <c r="F297" t="s">
        <v>19</v>
      </c>
      <c r="G297" t="s">
        <v>19</v>
      </c>
      <c r="H297" t="s">
        <v>19</v>
      </c>
    </row>
    <row r="298" spans="1:8" x14ac:dyDescent="0.25">
      <c r="A298" t="s">
        <v>551</v>
      </c>
      <c r="B298" t="s">
        <v>552</v>
      </c>
      <c r="C298" t="s">
        <v>487</v>
      </c>
      <c r="D298" t="s">
        <v>34</v>
      </c>
      <c r="E298" t="s">
        <v>19</v>
      </c>
      <c r="F298" t="s">
        <v>19</v>
      </c>
      <c r="G298" t="s">
        <v>19</v>
      </c>
      <c r="H298" t="s">
        <v>19</v>
      </c>
    </row>
    <row r="299" spans="1:8" x14ac:dyDescent="0.25">
      <c r="A299" t="s">
        <v>553</v>
      </c>
      <c r="B299" t="str">
        <f>"8710605030150"</f>
        <v>8710605030150</v>
      </c>
      <c r="C299" t="s">
        <v>487</v>
      </c>
      <c r="D299" t="s">
        <v>34</v>
      </c>
      <c r="E299" t="s">
        <v>19</v>
      </c>
      <c r="F299" t="s">
        <v>19</v>
      </c>
      <c r="G299" t="s">
        <v>19</v>
      </c>
      <c r="H299" t="s">
        <v>19</v>
      </c>
    </row>
    <row r="300" spans="1:8" x14ac:dyDescent="0.25">
      <c r="A300" t="s">
        <v>554</v>
      </c>
      <c r="B300" t="str">
        <f>"8710605030167"</f>
        <v>8710605030167</v>
      </c>
      <c r="C300" t="s">
        <v>487</v>
      </c>
      <c r="D300" t="s">
        <v>34</v>
      </c>
      <c r="E300" t="s">
        <v>19</v>
      </c>
      <c r="F300" t="s">
        <v>19</v>
      </c>
      <c r="G300" t="s">
        <v>19</v>
      </c>
      <c r="H300" t="s">
        <v>19</v>
      </c>
    </row>
    <row r="301" spans="1:8" x14ac:dyDescent="0.25">
      <c r="A301" t="s">
        <v>555</v>
      </c>
      <c r="B301" t="str">
        <f>"8710605030174"</f>
        <v>8710605030174</v>
      </c>
      <c r="C301" t="s">
        <v>487</v>
      </c>
      <c r="D301" t="s">
        <v>34</v>
      </c>
      <c r="E301" t="s">
        <v>19</v>
      </c>
      <c r="F301" t="s">
        <v>19</v>
      </c>
      <c r="G301" t="s">
        <v>19</v>
      </c>
      <c r="H301" t="s">
        <v>19</v>
      </c>
    </row>
    <row r="302" spans="1:8" x14ac:dyDescent="0.25">
      <c r="A302" t="s">
        <v>556</v>
      </c>
      <c r="B302" t="str">
        <f>"8710605030181"</f>
        <v>8710605030181</v>
      </c>
      <c r="C302" t="s">
        <v>487</v>
      </c>
      <c r="D302" t="s">
        <v>34</v>
      </c>
      <c r="E302" t="s">
        <v>19</v>
      </c>
      <c r="F302" t="s">
        <v>19</v>
      </c>
      <c r="G302" t="s">
        <v>19</v>
      </c>
      <c r="H302" t="s">
        <v>19</v>
      </c>
    </row>
    <row r="303" spans="1:8" x14ac:dyDescent="0.25">
      <c r="A303" t="s">
        <v>557</v>
      </c>
      <c r="B303" t="s">
        <v>558</v>
      </c>
      <c r="C303" t="s">
        <v>487</v>
      </c>
      <c r="D303" t="s">
        <v>34</v>
      </c>
      <c r="E303" t="s">
        <v>19</v>
      </c>
      <c r="F303" t="s">
        <v>19</v>
      </c>
      <c r="G303" t="s">
        <v>19</v>
      </c>
      <c r="H303" t="s">
        <v>19</v>
      </c>
    </row>
    <row r="304" spans="1:8" x14ac:dyDescent="0.25">
      <c r="A304" t="s">
        <v>559</v>
      </c>
      <c r="B304" t="s">
        <v>560</v>
      </c>
      <c r="C304" t="s">
        <v>487</v>
      </c>
      <c r="D304" t="s">
        <v>34</v>
      </c>
      <c r="E304" t="s">
        <v>19</v>
      </c>
      <c r="F304" t="s">
        <v>19</v>
      </c>
      <c r="G304" t="s">
        <v>19</v>
      </c>
      <c r="H304" t="s">
        <v>19</v>
      </c>
    </row>
    <row r="305" spans="1:8" x14ac:dyDescent="0.25">
      <c r="A305" t="s">
        <v>561</v>
      </c>
      <c r="B305" t="str">
        <f>"8710605030518"</f>
        <v>8710605030518</v>
      </c>
      <c r="C305" t="s">
        <v>487</v>
      </c>
      <c r="D305" t="s">
        <v>34</v>
      </c>
      <c r="E305" t="s">
        <v>19</v>
      </c>
      <c r="F305" t="s">
        <v>19</v>
      </c>
      <c r="G305" t="s">
        <v>19</v>
      </c>
      <c r="H305" t="s">
        <v>19</v>
      </c>
    </row>
    <row r="306" spans="1:8" x14ac:dyDescent="0.25">
      <c r="A306" t="s">
        <v>562</v>
      </c>
      <c r="B306" t="s">
        <v>563</v>
      </c>
      <c r="C306" t="s">
        <v>487</v>
      </c>
      <c r="D306" t="s">
        <v>121</v>
      </c>
      <c r="E306" t="s">
        <v>19</v>
      </c>
      <c r="F306" t="s">
        <v>19</v>
      </c>
      <c r="G306" t="s">
        <v>19</v>
      </c>
      <c r="H306" t="s">
        <v>19</v>
      </c>
    </row>
    <row r="307" spans="1:8" x14ac:dyDescent="0.25">
      <c r="A307" t="s">
        <v>564</v>
      </c>
      <c r="B307" t="s">
        <v>565</v>
      </c>
      <c r="C307" t="s">
        <v>487</v>
      </c>
      <c r="D307" t="s">
        <v>34</v>
      </c>
      <c r="E307" t="s">
        <v>19</v>
      </c>
      <c r="F307" t="s">
        <v>19</v>
      </c>
      <c r="G307" t="s">
        <v>19</v>
      </c>
      <c r="H307" t="s">
        <v>19</v>
      </c>
    </row>
    <row r="308" spans="1:8" x14ac:dyDescent="0.25">
      <c r="A308" t="s">
        <v>566</v>
      </c>
      <c r="B308" t="str">
        <f>"8710605091953"</f>
        <v>8710605091953</v>
      </c>
      <c r="C308" t="s">
        <v>487</v>
      </c>
      <c r="D308" t="s">
        <v>34</v>
      </c>
      <c r="E308" t="s">
        <v>19</v>
      </c>
      <c r="F308" t="s">
        <v>19</v>
      </c>
      <c r="G308" t="s">
        <v>19</v>
      </c>
      <c r="H308" t="s">
        <v>19</v>
      </c>
    </row>
    <row r="309" spans="1:8" x14ac:dyDescent="0.25">
      <c r="A309" t="s">
        <v>567</v>
      </c>
      <c r="B309" t="s">
        <v>568</v>
      </c>
      <c r="C309" t="s">
        <v>487</v>
      </c>
      <c r="D309" t="s">
        <v>34</v>
      </c>
      <c r="E309" t="s">
        <v>19</v>
      </c>
      <c r="F309" t="s">
        <v>19</v>
      </c>
      <c r="G309" t="s">
        <v>19</v>
      </c>
      <c r="H309" t="s">
        <v>19</v>
      </c>
    </row>
    <row r="310" spans="1:8" x14ac:dyDescent="0.25">
      <c r="A310" t="s">
        <v>569</v>
      </c>
      <c r="B310" t="s">
        <v>570</v>
      </c>
      <c r="C310" t="s">
        <v>487</v>
      </c>
      <c r="D310" t="s">
        <v>34</v>
      </c>
      <c r="E310" t="s">
        <v>19</v>
      </c>
      <c r="F310" t="s">
        <v>19</v>
      </c>
      <c r="G310" t="s">
        <v>19</v>
      </c>
      <c r="H310" t="s">
        <v>19</v>
      </c>
    </row>
    <row r="311" spans="1:8" x14ac:dyDescent="0.25">
      <c r="A311" t="s">
        <v>571</v>
      </c>
      <c r="B311" t="s">
        <v>572</v>
      </c>
      <c r="C311" t="s">
        <v>487</v>
      </c>
      <c r="D311" t="s">
        <v>34</v>
      </c>
      <c r="E311" t="s">
        <v>19</v>
      </c>
      <c r="F311" t="s">
        <v>19</v>
      </c>
      <c r="G311" t="s">
        <v>19</v>
      </c>
      <c r="H311" t="s">
        <v>19</v>
      </c>
    </row>
    <row r="312" spans="1:8" x14ac:dyDescent="0.25">
      <c r="A312" t="s">
        <v>573</v>
      </c>
      <c r="B312" t="s">
        <v>574</v>
      </c>
      <c r="C312" t="s">
        <v>487</v>
      </c>
      <c r="D312" t="s">
        <v>34</v>
      </c>
      <c r="E312" t="s">
        <v>19</v>
      </c>
      <c r="F312" t="s">
        <v>19</v>
      </c>
      <c r="G312" t="s">
        <v>19</v>
      </c>
      <c r="H312" t="s">
        <v>19</v>
      </c>
    </row>
    <row r="313" spans="1:8" x14ac:dyDescent="0.25">
      <c r="A313" t="s">
        <v>575</v>
      </c>
      <c r="B313" t="s">
        <v>576</v>
      </c>
      <c r="C313" t="s">
        <v>487</v>
      </c>
      <c r="D313" t="s">
        <v>34</v>
      </c>
      <c r="E313" t="s">
        <v>19</v>
      </c>
      <c r="F313" t="s">
        <v>19</v>
      </c>
      <c r="G313" t="s">
        <v>19</v>
      </c>
      <c r="H313" t="s">
        <v>19</v>
      </c>
    </row>
    <row r="314" spans="1:8" x14ac:dyDescent="0.25">
      <c r="A314" t="s">
        <v>577</v>
      </c>
      <c r="B314" t="s">
        <v>578</v>
      </c>
      <c r="C314" t="s">
        <v>487</v>
      </c>
      <c r="D314" t="s">
        <v>17</v>
      </c>
      <c r="E314" t="s">
        <v>490</v>
      </c>
      <c r="F314" t="s">
        <v>19</v>
      </c>
      <c r="G314" t="s">
        <v>19</v>
      </c>
      <c r="H314" t="s">
        <v>19</v>
      </c>
    </row>
    <row r="315" spans="1:8" x14ac:dyDescent="0.25">
      <c r="A315" t="s">
        <v>579</v>
      </c>
      <c r="B315" t="s">
        <v>580</v>
      </c>
      <c r="C315" t="s">
        <v>487</v>
      </c>
      <c r="D315" t="s">
        <v>17</v>
      </c>
      <c r="E315" t="s">
        <v>19</v>
      </c>
      <c r="F315" t="s">
        <v>19</v>
      </c>
      <c r="G315" t="s">
        <v>19</v>
      </c>
      <c r="H315" t="s">
        <v>19</v>
      </c>
    </row>
    <row r="316" spans="1:8" x14ac:dyDescent="0.25">
      <c r="A316" t="s">
        <v>581</v>
      </c>
      <c r="B316" t="s">
        <v>582</v>
      </c>
      <c r="C316" t="s">
        <v>583</v>
      </c>
      <c r="D316" t="s">
        <v>34</v>
      </c>
      <c r="F316" t="s">
        <v>19</v>
      </c>
      <c r="G316" t="s">
        <v>19</v>
      </c>
    </row>
    <row r="317" spans="1:8" x14ac:dyDescent="0.25">
      <c r="A317" t="s">
        <v>584</v>
      </c>
      <c r="B317" t="s">
        <v>585</v>
      </c>
      <c r="C317" t="s">
        <v>583</v>
      </c>
      <c r="D317" t="s">
        <v>17</v>
      </c>
      <c r="F317" t="s">
        <v>19</v>
      </c>
      <c r="G317" t="s">
        <v>19</v>
      </c>
    </row>
    <row r="318" spans="1:8" x14ac:dyDescent="0.25">
      <c r="A318" t="s">
        <v>586</v>
      </c>
      <c r="B318" t="s">
        <v>587</v>
      </c>
      <c r="C318" t="s">
        <v>583</v>
      </c>
      <c r="D318" t="s">
        <v>17</v>
      </c>
      <c r="F318" t="s">
        <v>19</v>
      </c>
      <c r="G318" t="s">
        <v>19</v>
      </c>
    </row>
    <row r="319" spans="1:8" x14ac:dyDescent="0.25">
      <c r="A319" t="s">
        <v>588</v>
      </c>
      <c r="B319" t="s">
        <v>589</v>
      </c>
      <c r="C319" t="s">
        <v>583</v>
      </c>
      <c r="D319" t="s">
        <v>17</v>
      </c>
      <c r="F319" t="s">
        <v>19</v>
      </c>
      <c r="G319" t="s">
        <v>19</v>
      </c>
    </row>
    <row r="320" spans="1:8" x14ac:dyDescent="0.25">
      <c r="A320" t="s">
        <v>590</v>
      </c>
      <c r="B320" t="s">
        <v>591</v>
      </c>
      <c r="C320" t="s">
        <v>583</v>
      </c>
      <c r="D320" t="s">
        <v>34</v>
      </c>
      <c r="F320" t="s">
        <v>19</v>
      </c>
      <c r="G320" t="s">
        <v>19</v>
      </c>
    </row>
    <row r="321" spans="1:8" x14ac:dyDescent="0.25">
      <c r="A321" t="s">
        <v>592</v>
      </c>
      <c r="B321" t="s">
        <v>593</v>
      </c>
      <c r="C321" t="s">
        <v>583</v>
      </c>
      <c r="D321" t="s">
        <v>34</v>
      </c>
      <c r="F321" t="s">
        <v>19</v>
      </c>
      <c r="G321" t="s">
        <v>19</v>
      </c>
    </row>
    <row r="322" spans="1:8" x14ac:dyDescent="0.25">
      <c r="A322" t="s">
        <v>594</v>
      </c>
      <c r="B322" t="s">
        <v>595</v>
      </c>
      <c r="C322" t="s">
        <v>583</v>
      </c>
      <c r="D322" t="s">
        <v>52</v>
      </c>
      <c r="F322" t="s">
        <v>19</v>
      </c>
      <c r="G322" t="s">
        <v>19</v>
      </c>
    </row>
    <row r="323" spans="1:8" x14ac:dyDescent="0.25">
      <c r="A323" t="s">
        <v>596</v>
      </c>
      <c r="B323" t="s">
        <v>597</v>
      </c>
      <c r="C323" t="s">
        <v>583</v>
      </c>
      <c r="D323" t="s">
        <v>34</v>
      </c>
      <c r="F323" t="s">
        <v>19</v>
      </c>
      <c r="G323" t="s">
        <v>19</v>
      </c>
    </row>
    <row r="324" spans="1:8" x14ac:dyDescent="0.25">
      <c r="A324" t="s">
        <v>598</v>
      </c>
      <c r="B324" t="s">
        <v>599</v>
      </c>
      <c r="C324" t="s">
        <v>583</v>
      </c>
      <c r="D324" t="s">
        <v>34</v>
      </c>
      <c r="F324" t="s">
        <v>19</v>
      </c>
      <c r="G324" t="s">
        <v>19</v>
      </c>
    </row>
    <row r="325" spans="1:8" x14ac:dyDescent="0.25">
      <c r="A325" t="s">
        <v>600</v>
      </c>
      <c r="B325" t="s">
        <v>601</v>
      </c>
      <c r="C325" t="s">
        <v>583</v>
      </c>
      <c r="D325" t="s">
        <v>17</v>
      </c>
      <c r="F325" t="s">
        <v>19</v>
      </c>
      <c r="G325" t="s">
        <v>19</v>
      </c>
    </row>
    <row r="326" spans="1:8" x14ac:dyDescent="0.25">
      <c r="A326" t="s">
        <v>602</v>
      </c>
      <c r="B326" t="s">
        <v>603</v>
      </c>
      <c r="C326" t="s">
        <v>583</v>
      </c>
      <c r="D326" t="s">
        <v>52</v>
      </c>
      <c r="F326" t="s">
        <v>19</v>
      </c>
      <c r="G326" t="s">
        <v>19</v>
      </c>
    </row>
    <row r="327" spans="1:8" x14ac:dyDescent="0.25">
      <c r="A327" t="s">
        <v>604</v>
      </c>
      <c r="B327" t="s">
        <v>605</v>
      </c>
      <c r="C327" t="s">
        <v>583</v>
      </c>
      <c r="D327" t="s">
        <v>34</v>
      </c>
      <c r="F327" t="s">
        <v>19</v>
      </c>
      <c r="G327" t="s">
        <v>19</v>
      </c>
    </row>
    <row r="328" spans="1:8" x14ac:dyDescent="0.25">
      <c r="A328" t="s">
        <v>606</v>
      </c>
      <c r="B328" t="s">
        <v>607</v>
      </c>
      <c r="C328" t="s">
        <v>608</v>
      </c>
      <c r="D328" t="s">
        <v>121</v>
      </c>
      <c r="F328" t="s">
        <v>19</v>
      </c>
      <c r="G328" t="s">
        <v>19</v>
      </c>
      <c r="H328" t="s">
        <v>19</v>
      </c>
    </row>
    <row r="329" spans="1:8" x14ac:dyDescent="0.25">
      <c r="A329" t="s">
        <v>609</v>
      </c>
      <c r="B329" t="s">
        <v>610</v>
      </c>
      <c r="C329" t="s">
        <v>608</v>
      </c>
      <c r="D329" t="s">
        <v>17</v>
      </c>
      <c r="F329" t="s">
        <v>19</v>
      </c>
      <c r="G329" t="s">
        <v>19</v>
      </c>
      <c r="H329" t="s">
        <v>19</v>
      </c>
    </row>
    <row r="330" spans="1:8" x14ac:dyDescent="0.25">
      <c r="A330" t="s">
        <v>611</v>
      </c>
      <c r="B330" t="s">
        <v>612</v>
      </c>
      <c r="C330" t="s">
        <v>608</v>
      </c>
      <c r="D330" t="s">
        <v>17</v>
      </c>
      <c r="F330" t="s">
        <v>19</v>
      </c>
      <c r="G330" t="s">
        <v>19</v>
      </c>
      <c r="H330" t="s">
        <v>19</v>
      </c>
    </row>
    <row r="331" spans="1:8" x14ac:dyDescent="0.25">
      <c r="A331" t="s">
        <v>613</v>
      </c>
      <c r="B331" t="str">
        <f>"8715035110502"</f>
        <v>8715035110502</v>
      </c>
      <c r="C331" t="s">
        <v>608</v>
      </c>
      <c r="D331" t="s">
        <v>34</v>
      </c>
      <c r="F331" t="s">
        <v>19</v>
      </c>
      <c r="G331" t="s">
        <v>19</v>
      </c>
      <c r="H331" t="s">
        <v>19</v>
      </c>
    </row>
    <row r="332" spans="1:8" x14ac:dyDescent="0.25">
      <c r="A332" t="s">
        <v>614</v>
      </c>
      <c r="B332" t="s">
        <v>615</v>
      </c>
      <c r="C332" t="s">
        <v>608</v>
      </c>
      <c r="D332" t="s">
        <v>121</v>
      </c>
      <c r="F332" t="s">
        <v>19</v>
      </c>
      <c r="G332" t="s">
        <v>19</v>
      </c>
      <c r="H332" t="s">
        <v>19</v>
      </c>
    </row>
    <row r="333" spans="1:8" x14ac:dyDescent="0.25">
      <c r="A333" t="s">
        <v>616</v>
      </c>
      <c r="B333" t="s">
        <v>617</v>
      </c>
      <c r="C333" t="s">
        <v>608</v>
      </c>
      <c r="D333" t="s">
        <v>34</v>
      </c>
      <c r="F333" t="s">
        <v>19</v>
      </c>
      <c r="G333" t="s">
        <v>19</v>
      </c>
      <c r="H333" t="s">
        <v>19</v>
      </c>
    </row>
    <row r="334" spans="1:8" x14ac:dyDescent="0.25">
      <c r="A334" t="s">
        <v>618</v>
      </c>
      <c r="B334" t="s">
        <v>619</v>
      </c>
      <c r="C334" t="s">
        <v>608</v>
      </c>
      <c r="D334" t="s">
        <v>23</v>
      </c>
      <c r="F334" t="s">
        <v>19</v>
      </c>
      <c r="G334" t="s">
        <v>19</v>
      </c>
      <c r="H334" t="s">
        <v>19</v>
      </c>
    </row>
    <row r="335" spans="1:8" x14ac:dyDescent="0.25">
      <c r="A335" s="2" t="s">
        <v>620</v>
      </c>
      <c r="B335" t="str">
        <f>"8715035118102"</f>
        <v>8715035118102</v>
      </c>
      <c r="C335" t="s">
        <v>608</v>
      </c>
      <c r="D335" t="s">
        <v>17</v>
      </c>
      <c r="F335" t="s">
        <v>19</v>
      </c>
      <c r="G335" t="s">
        <v>19</v>
      </c>
      <c r="H335" t="s">
        <v>19</v>
      </c>
    </row>
    <row r="336" spans="1:8" x14ac:dyDescent="0.25">
      <c r="A336" t="s">
        <v>621</v>
      </c>
      <c r="B336" t="s">
        <v>622</v>
      </c>
      <c r="C336" t="s">
        <v>608</v>
      </c>
      <c r="D336" t="s">
        <v>17</v>
      </c>
      <c r="F336" t="s">
        <v>19</v>
      </c>
      <c r="G336" t="s">
        <v>19</v>
      </c>
      <c r="H336" t="s">
        <v>19</v>
      </c>
    </row>
    <row r="337" spans="1:8" x14ac:dyDescent="0.25">
      <c r="A337" t="s">
        <v>623</v>
      </c>
      <c r="B337" t="s">
        <v>624</v>
      </c>
      <c r="C337" t="s">
        <v>608</v>
      </c>
      <c r="D337" t="s">
        <v>121</v>
      </c>
      <c r="F337" t="s">
        <v>19</v>
      </c>
      <c r="G337" t="s">
        <v>19</v>
      </c>
      <c r="H337" t="s">
        <v>19</v>
      </c>
    </row>
    <row r="338" spans="1:8" x14ac:dyDescent="0.25">
      <c r="A338" t="s">
        <v>625</v>
      </c>
      <c r="B338" t="s">
        <v>626</v>
      </c>
      <c r="C338" t="s">
        <v>608</v>
      </c>
      <c r="D338" t="s">
        <v>17</v>
      </c>
      <c r="F338" t="s">
        <v>19</v>
      </c>
      <c r="G338" t="s">
        <v>19</v>
      </c>
      <c r="H338" t="s">
        <v>19</v>
      </c>
    </row>
    <row r="339" spans="1:8" x14ac:dyDescent="0.25">
      <c r="A339" s="2" t="s">
        <v>627</v>
      </c>
      <c r="B339" t="str">
        <f>"8715035130807"</f>
        <v>8715035130807</v>
      </c>
      <c r="C339" t="s">
        <v>608</v>
      </c>
      <c r="D339" t="s">
        <v>34</v>
      </c>
      <c r="F339" t="s">
        <v>19</v>
      </c>
      <c r="G339" t="s">
        <v>19</v>
      </c>
      <c r="H339" t="s">
        <v>19</v>
      </c>
    </row>
    <row r="340" spans="1:8" x14ac:dyDescent="0.25">
      <c r="A340" t="s">
        <v>628</v>
      </c>
      <c r="B340" t="s">
        <v>629</v>
      </c>
      <c r="C340" t="s">
        <v>608</v>
      </c>
      <c r="D340" t="s">
        <v>17</v>
      </c>
      <c r="F340" t="s">
        <v>19</v>
      </c>
      <c r="G340" t="s">
        <v>19</v>
      </c>
      <c r="H340" t="s">
        <v>19</v>
      </c>
    </row>
    <row r="341" spans="1:8" x14ac:dyDescent="0.25">
      <c r="A341" t="s">
        <v>630</v>
      </c>
      <c r="B341" t="s">
        <v>631</v>
      </c>
      <c r="C341" t="s">
        <v>608</v>
      </c>
      <c r="D341" t="s">
        <v>34</v>
      </c>
      <c r="F341" t="s">
        <v>19</v>
      </c>
      <c r="G341" t="s">
        <v>19</v>
      </c>
      <c r="H341" t="s">
        <v>19</v>
      </c>
    </row>
    <row r="342" spans="1:8" x14ac:dyDescent="0.25">
      <c r="A342" t="s">
        <v>632</v>
      </c>
      <c r="B342" t="s">
        <v>633</v>
      </c>
      <c r="C342" t="s">
        <v>608</v>
      </c>
      <c r="D342" t="s">
        <v>17</v>
      </c>
      <c r="F342" t="s">
        <v>19</v>
      </c>
      <c r="G342" t="s">
        <v>19</v>
      </c>
      <c r="H342" t="s">
        <v>19</v>
      </c>
    </row>
    <row r="343" spans="1:8" x14ac:dyDescent="0.25">
      <c r="A343" t="s">
        <v>634</v>
      </c>
      <c r="B343" t="s">
        <v>635</v>
      </c>
      <c r="C343" t="s">
        <v>608</v>
      </c>
      <c r="D343" t="s">
        <v>34</v>
      </c>
      <c r="F343" t="s">
        <v>19</v>
      </c>
      <c r="G343" t="s">
        <v>19</v>
      </c>
      <c r="H343" t="s">
        <v>19</v>
      </c>
    </row>
    <row r="344" spans="1:8" x14ac:dyDescent="0.25">
      <c r="A344" t="s">
        <v>636</v>
      </c>
      <c r="B344" t="s">
        <v>637</v>
      </c>
      <c r="C344" t="s">
        <v>608</v>
      </c>
      <c r="D344" t="s">
        <v>17</v>
      </c>
      <c r="F344" t="s">
        <v>19</v>
      </c>
      <c r="G344" t="s">
        <v>19</v>
      </c>
      <c r="H344" t="s">
        <v>19</v>
      </c>
    </row>
    <row r="345" spans="1:8" x14ac:dyDescent="0.25">
      <c r="A345" t="s">
        <v>638</v>
      </c>
      <c r="B345" t="s">
        <v>639</v>
      </c>
      <c r="C345" t="s">
        <v>608</v>
      </c>
      <c r="D345" t="s">
        <v>17</v>
      </c>
      <c r="F345" t="s">
        <v>19</v>
      </c>
      <c r="G345" t="s">
        <v>19</v>
      </c>
      <c r="H345" t="s">
        <v>19</v>
      </c>
    </row>
    <row r="346" spans="1:8" x14ac:dyDescent="0.25">
      <c r="A346" t="s">
        <v>640</v>
      </c>
      <c r="B346" t="str">
        <f>"8715035230804"</f>
        <v>8715035230804</v>
      </c>
      <c r="C346" t="s">
        <v>608</v>
      </c>
      <c r="D346" t="s">
        <v>34</v>
      </c>
      <c r="F346" t="s">
        <v>19</v>
      </c>
      <c r="G346" t="s">
        <v>19</v>
      </c>
      <c r="H346" t="s">
        <v>19</v>
      </c>
    </row>
    <row r="347" spans="1:8" x14ac:dyDescent="0.25">
      <c r="A347" t="s">
        <v>641</v>
      </c>
      <c r="B347" t="s">
        <v>642</v>
      </c>
      <c r="C347" t="s">
        <v>608</v>
      </c>
      <c r="D347" t="s">
        <v>17</v>
      </c>
      <c r="F347" t="s">
        <v>19</v>
      </c>
      <c r="G347" t="s">
        <v>19</v>
      </c>
      <c r="H347" t="s">
        <v>19</v>
      </c>
    </row>
    <row r="348" spans="1:8" x14ac:dyDescent="0.25">
      <c r="A348" t="s">
        <v>643</v>
      </c>
      <c r="B348" t="s">
        <v>644</v>
      </c>
      <c r="C348" t="s">
        <v>608</v>
      </c>
      <c r="D348" t="s">
        <v>121</v>
      </c>
      <c r="F348" t="s">
        <v>19</v>
      </c>
      <c r="G348" t="s">
        <v>19</v>
      </c>
      <c r="H348" t="s">
        <v>19</v>
      </c>
    </row>
    <row r="349" spans="1:8" x14ac:dyDescent="0.25">
      <c r="A349" t="s">
        <v>645</v>
      </c>
      <c r="B349" t="s">
        <v>646</v>
      </c>
      <c r="C349" t="s">
        <v>608</v>
      </c>
      <c r="D349" t="s">
        <v>34</v>
      </c>
      <c r="F349" t="s">
        <v>19</v>
      </c>
      <c r="G349" t="s">
        <v>19</v>
      </c>
      <c r="H349" t="s">
        <v>19</v>
      </c>
    </row>
    <row r="350" spans="1:8" x14ac:dyDescent="0.25">
      <c r="A350" t="s">
        <v>647</v>
      </c>
      <c r="B350" t="s">
        <v>648</v>
      </c>
      <c r="C350" t="s">
        <v>608</v>
      </c>
      <c r="D350" t="s">
        <v>17</v>
      </c>
      <c r="F350" t="s">
        <v>19</v>
      </c>
      <c r="G350" t="s">
        <v>19</v>
      </c>
      <c r="H350" t="s">
        <v>19</v>
      </c>
    </row>
    <row r="351" spans="1:8" x14ac:dyDescent="0.25">
      <c r="A351" t="s">
        <v>649</v>
      </c>
      <c r="B351" t="s">
        <v>650</v>
      </c>
      <c r="C351" t="s">
        <v>608</v>
      </c>
      <c r="D351" t="s">
        <v>34</v>
      </c>
      <c r="F351" t="s">
        <v>19</v>
      </c>
      <c r="G351" t="s">
        <v>19</v>
      </c>
      <c r="H351" t="s">
        <v>19</v>
      </c>
    </row>
    <row r="352" spans="1:8" x14ac:dyDescent="0.25">
      <c r="A352" t="s">
        <v>651</v>
      </c>
      <c r="B352" t="s">
        <v>652</v>
      </c>
      <c r="C352" t="s">
        <v>608</v>
      </c>
      <c r="D352" t="s">
        <v>34</v>
      </c>
      <c r="F352" t="s">
        <v>19</v>
      </c>
      <c r="G352" t="s">
        <v>19</v>
      </c>
      <c r="H352" t="s">
        <v>19</v>
      </c>
    </row>
    <row r="353" spans="1:8" x14ac:dyDescent="0.25">
      <c r="A353" t="s">
        <v>653</v>
      </c>
      <c r="B353" t="s">
        <v>654</v>
      </c>
      <c r="C353" t="s">
        <v>608</v>
      </c>
      <c r="D353" t="s">
        <v>17</v>
      </c>
      <c r="F353" t="s">
        <v>19</v>
      </c>
      <c r="G353" t="s">
        <v>19</v>
      </c>
      <c r="H353" t="s">
        <v>19</v>
      </c>
    </row>
    <row r="354" spans="1:8" x14ac:dyDescent="0.25">
      <c r="A354" t="s">
        <v>655</v>
      </c>
      <c r="B354" t="s">
        <v>656</v>
      </c>
      <c r="C354" t="s">
        <v>608</v>
      </c>
      <c r="D354" t="s">
        <v>17</v>
      </c>
      <c r="F354" t="s">
        <v>19</v>
      </c>
      <c r="G354" t="s">
        <v>19</v>
      </c>
      <c r="H354" t="s">
        <v>19</v>
      </c>
    </row>
    <row r="355" spans="1:8" x14ac:dyDescent="0.25">
      <c r="A355" t="s">
        <v>657</v>
      </c>
      <c r="B355" t="s">
        <v>658</v>
      </c>
      <c r="C355" t="s">
        <v>608</v>
      </c>
      <c r="D355" t="s">
        <v>17</v>
      </c>
      <c r="F355" t="s">
        <v>19</v>
      </c>
      <c r="G355" t="s">
        <v>19</v>
      </c>
      <c r="H355" t="s">
        <v>19</v>
      </c>
    </row>
    <row r="356" spans="1:8" x14ac:dyDescent="0.25">
      <c r="A356" t="s">
        <v>659</v>
      </c>
      <c r="B356" t="s">
        <v>660</v>
      </c>
      <c r="C356" t="s">
        <v>608</v>
      </c>
      <c r="D356" t="s">
        <v>34</v>
      </c>
      <c r="F356" t="s">
        <v>19</v>
      </c>
      <c r="G356" t="s">
        <v>19</v>
      </c>
      <c r="H356" t="s">
        <v>19</v>
      </c>
    </row>
    <row r="357" spans="1:8" x14ac:dyDescent="0.25">
      <c r="A357" t="s">
        <v>661</v>
      </c>
      <c r="B357" t="s">
        <v>662</v>
      </c>
      <c r="C357" t="s">
        <v>608</v>
      </c>
      <c r="D357" t="s">
        <v>17</v>
      </c>
      <c r="F357" t="s">
        <v>19</v>
      </c>
      <c r="G357" t="s">
        <v>19</v>
      </c>
      <c r="H357" t="s">
        <v>19</v>
      </c>
    </row>
    <row r="358" spans="1:8" x14ac:dyDescent="0.25">
      <c r="A358" t="s">
        <v>663</v>
      </c>
      <c r="B358" t="s">
        <v>664</v>
      </c>
      <c r="C358" t="s">
        <v>608</v>
      </c>
      <c r="D358" t="s">
        <v>34</v>
      </c>
      <c r="F358" t="s">
        <v>19</v>
      </c>
      <c r="G358" t="s">
        <v>19</v>
      </c>
      <c r="H358" t="s">
        <v>19</v>
      </c>
    </row>
    <row r="359" spans="1:8" x14ac:dyDescent="0.25">
      <c r="A359" t="s">
        <v>665</v>
      </c>
      <c r="B359" t="s">
        <v>666</v>
      </c>
      <c r="C359" t="s">
        <v>608</v>
      </c>
      <c r="D359" t="s">
        <v>34</v>
      </c>
      <c r="F359" t="s">
        <v>19</v>
      </c>
      <c r="G359" t="s">
        <v>19</v>
      </c>
      <c r="H359" t="s">
        <v>19</v>
      </c>
    </row>
    <row r="360" spans="1:8" x14ac:dyDescent="0.25">
      <c r="A360" t="s">
        <v>667</v>
      </c>
      <c r="B360" t="s">
        <v>668</v>
      </c>
      <c r="C360" t="s">
        <v>608</v>
      </c>
      <c r="D360" t="s">
        <v>17</v>
      </c>
      <c r="F360" t="s">
        <v>19</v>
      </c>
      <c r="G360" t="s">
        <v>19</v>
      </c>
      <c r="H360" t="s">
        <v>19</v>
      </c>
    </row>
    <row r="361" spans="1:8" x14ac:dyDescent="0.25">
      <c r="A361" t="s">
        <v>669</v>
      </c>
      <c r="B361" t="s">
        <v>670</v>
      </c>
      <c r="C361" t="s">
        <v>608</v>
      </c>
      <c r="D361" t="s">
        <v>17</v>
      </c>
      <c r="F361" t="s">
        <v>19</v>
      </c>
      <c r="G361" t="s">
        <v>19</v>
      </c>
      <c r="H361" t="s">
        <v>19</v>
      </c>
    </row>
    <row r="362" spans="1:8" x14ac:dyDescent="0.25">
      <c r="A362" t="s">
        <v>671</v>
      </c>
      <c r="B362" t="str">
        <f>"8715035520301"</f>
        <v>8715035520301</v>
      </c>
      <c r="C362" t="s">
        <v>608</v>
      </c>
      <c r="D362" t="s">
        <v>17</v>
      </c>
      <c r="F362" t="s">
        <v>19</v>
      </c>
      <c r="G362" t="s">
        <v>19</v>
      </c>
      <c r="H362" t="s">
        <v>19</v>
      </c>
    </row>
    <row r="363" spans="1:8" x14ac:dyDescent="0.25">
      <c r="A363" t="s">
        <v>672</v>
      </c>
      <c r="B363" t="s">
        <v>673</v>
      </c>
      <c r="C363" t="s">
        <v>608</v>
      </c>
      <c r="D363" t="s">
        <v>34</v>
      </c>
      <c r="F363" t="s">
        <v>19</v>
      </c>
      <c r="G363" t="s">
        <v>19</v>
      </c>
      <c r="H363" t="s">
        <v>19</v>
      </c>
    </row>
    <row r="364" spans="1:8" x14ac:dyDescent="0.25">
      <c r="A364" t="s">
        <v>674</v>
      </c>
      <c r="B364" t="str">
        <f>"8715035530805"</f>
        <v>8715035530805</v>
      </c>
      <c r="C364" t="s">
        <v>608</v>
      </c>
      <c r="D364" t="s">
        <v>34</v>
      </c>
      <c r="F364" t="s">
        <v>19</v>
      </c>
      <c r="G364" t="s">
        <v>19</v>
      </c>
      <c r="H364" t="s">
        <v>19</v>
      </c>
    </row>
    <row r="365" spans="1:8" x14ac:dyDescent="0.25">
      <c r="A365" t="s">
        <v>675</v>
      </c>
      <c r="B365" t="s">
        <v>676</v>
      </c>
      <c r="C365" t="s">
        <v>608</v>
      </c>
      <c r="D365" t="s">
        <v>17</v>
      </c>
      <c r="F365" t="s">
        <v>19</v>
      </c>
      <c r="G365" t="s">
        <v>19</v>
      </c>
      <c r="H365" t="s">
        <v>19</v>
      </c>
    </row>
    <row r="366" spans="1:8" x14ac:dyDescent="0.25">
      <c r="A366" t="s">
        <v>677</v>
      </c>
      <c r="B366" t="s">
        <v>678</v>
      </c>
      <c r="C366" t="s">
        <v>608</v>
      </c>
      <c r="D366" t="s">
        <v>34</v>
      </c>
      <c r="F366" t="s">
        <v>19</v>
      </c>
      <c r="G366" t="s">
        <v>19</v>
      </c>
      <c r="H366" t="s">
        <v>19</v>
      </c>
    </row>
    <row r="367" spans="1:8" x14ac:dyDescent="0.25">
      <c r="A367" t="s">
        <v>679</v>
      </c>
      <c r="B367" t="s">
        <v>680</v>
      </c>
      <c r="C367" t="s">
        <v>608</v>
      </c>
      <c r="D367" t="s">
        <v>17</v>
      </c>
      <c r="F367" t="s">
        <v>19</v>
      </c>
      <c r="G367" t="s">
        <v>19</v>
      </c>
      <c r="H367" t="s">
        <v>19</v>
      </c>
    </row>
    <row r="368" spans="1:8" x14ac:dyDescent="0.25">
      <c r="A368" t="s">
        <v>681</v>
      </c>
      <c r="B368" t="s">
        <v>682</v>
      </c>
      <c r="C368" t="s">
        <v>608</v>
      </c>
      <c r="D368" t="s">
        <v>17</v>
      </c>
      <c r="E368" t="s">
        <v>1102</v>
      </c>
      <c r="F368" t="s">
        <v>19</v>
      </c>
      <c r="G368" t="s">
        <v>19</v>
      </c>
      <c r="H368" t="s">
        <v>19</v>
      </c>
    </row>
    <row r="369" spans="1:8" x14ac:dyDescent="0.25">
      <c r="A369" t="s">
        <v>683</v>
      </c>
      <c r="B369" t="s">
        <v>684</v>
      </c>
      <c r="C369" t="s">
        <v>685</v>
      </c>
      <c r="D369" t="s">
        <v>34</v>
      </c>
      <c r="E369" t="s">
        <v>19</v>
      </c>
      <c r="F369" t="s">
        <v>19</v>
      </c>
      <c r="G369" t="s">
        <v>19</v>
      </c>
      <c r="H369" t="s">
        <v>19</v>
      </c>
    </row>
    <row r="370" spans="1:8" x14ac:dyDescent="0.25">
      <c r="A370" t="s">
        <v>686</v>
      </c>
      <c r="B370" t="s">
        <v>687</v>
      </c>
      <c r="C370" t="s">
        <v>685</v>
      </c>
      <c r="D370" t="s">
        <v>34</v>
      </c>
      <c r="E370" t="s">
        <v>19</v>
      </c>
      <c r="F370" t="s">
        <v>19</v>
      </c>
      <c r="G370" t="s">
        <v>19</v>
      </c>
      <c r="H370" t="s">
        <v>19</v>
      </c>
    </row>
    <row r="371" spans="1:8" x14ac:dyDescent="0.25">
      <c r="A371" t="s">
        <v>688</v>
      </c>
      <c r="B371" t="s">
        <v>689</v>
      </c>
      <c r="C371" t="s">
        <v>685</v>
      </c>
      <c r="D371" t="s">
        <v>34</v>
      </c>
      <c r="E371" t="s">
        <v>19</v>
      </c>
      <c r="F371" t="s">
        <v>19</v>
      </c>
      <c r="G371" t="s">
        <v>19</v>
      </c>
      <c r="H371" t="s">
        <v>19</v>
      </c>
    </row>
    <row r="372" spans="1:8" x14ac:dyDescent="0.25">
      <c r="A372" t="s">
        <v>690</v>
      </c>
      <c r="B372" t="s">
        <v>691</v>
      </c>
      <c r="C372" t="s">
        <v>685</v>
      </c>
      <c r="D372" t="s">
        <v>23</v>
      </c>
      <c r="E372" t="s">
        <v>19</v>
      </c>
      <c r="F372" t="s">
        <v>19</v>
      </c>
      <c r="G372" t="s">
        <v>19</v>
      </c>
      <c r="H372" t="s">
        <v>19</v>
      </c>
    </row>
    <row r="373" spans="1:8" x14ac:dyDescent="0.25">
      <c r="A373" t="s">
        <v>692</v>
      </c>
      <c r="B373" t="s">
        <v>693</v>
      </c>
      <c r="C373" t="s">
        <v>685</v>
      </c>
      <c r="D373" t="s">
        <v>23</v>
      </c>
      <c r="E373" t="s">
        <v>19</v>
      </c>
      <c r="F373" t="s">
        <v>19</v>
      </c>
      <c r="G373" t="s">
        <v>19</v>
      </c>
      <c r="H373" t="s">
        <v>19</v>
      </c>
    </row>
    <row r="374" spans="1:8" x14ac:dyDescent="0.25">
      <c r="A374" t="s">
        <v>694</v>
      </c>
      <c r="B374" t="s">
        <v>695</v>
      </c>
      <c r="C374" t="s">
        <v>685</v>
      </c>
      <c r="D374" t="s">
        <v>23</v>
      </c>
      <c r="E374" t="s">
        <v>19</v>
      </c>
      <c r="F374" t="s">
        <v>19</v>
      </c>
      <c r="G374" t="s">
        <v>19</v>
      </c>
      <c r="H374" t="s">
        <v>19</v>
      </c>
    </row>
    <row r="375" spans="1:8" x14ac:dyDescent="0.25">
      <c r="A375" t="s">
        <v>696</v>
      </c>
      <c r="B375" t="s">
        <v>697</v>
      </c>
      <c r="C375" t="s">
        <v>685</v>
      </c>
      <c r="D375" t="s">
        <v>34</v>
      </c>
      <c r="E375" t="s">
        <v>19</v>
      </c>
      <c r="F375" t="s">
        <v>19</v>
      </c>
      <c r="G375" t="s">
        <v>19</v>
      </c>
      <c r="H375" t="s">
        <v>19</v>
      </c>
    </row>
    <row r="376" spans="1:8" x14ac:dyDescent="0.25">
      <c r="A376" t="s">
        <v>698</v>
      </c>
      <c r="B376" t="s">
        <v>699</v>
      </c>
      <c r="C376" t="s">
        <v>685</v>
      </c>
      <c r="D376" t="s">
        <v>34</v>
      </c>
      <c r="E376" t="s">
        <v>19</v>
      </c>
      <c r="F376" t="s">
        <v>19</v>
      </c>
      <c r="G376" t="s">
        <v>19</v>
      </c>
      <c r="H376" t="s">
        <v>19</v>
      </c>
    </row>
    <row r="377" spans="1:8" x14ac:dyDescent="0.25">
      <c r="A377" t="s">
        <v>700</v>
      </c>
      <c r="B377" t="s">
        <v>701</v>
      </c>
      <c r="C377" t="s">
        <v>685</v>
      </c>
      <c r="D377" t="s">
        <v>23</v>
      </c>
      <c r="E377" t="s">
        <v>19</v>
      </c>
      <c r="F377" t="s">
        <v>19</v>
      </c>
      <c r="G377" t="s">
        <v>19</v>
      </c>
      <c r="H377" t="s">
        <v>19</v>
      </c>
    </row>
    <row r="378" spans="1:8" x14ac:dyDescent="0.25">
      <c r="A378" t="s">
        <v>702</v>
      </c>
      <c r="B378" t="s">
        <v>703</v>
      </c>
      <c r="C378" t="s">
        <v>685</v>
      </c>
      <c r="D378" t="s">
        <v>34</v>
      </c>
      <c r="E378" t="s">
        <v>19</v>
      </c>
      <c r="F378" t="s">
        <v>19</v>
      </c>
      <c r="G378" t="s">
        <v>19</v>
      </c>
      <c r="H378" t="s">
        <v>19</v>
      </c>
    </row>
    <row r="379" spans="1:8" x14ac:dyDescent="0.25">
      <c r="A379" t="s">
        <v>704</v>
      </c>
      <c r="B379" t="s">
        <v>701</v>
      </c>
      <c r="C379" t="s">
        <v>685</v>
      </c>
      <c r="D379" t="s">
        <v>34</v>
      </c>
      <c r="E379" t="s">
        <v>19</v>
      </c>
      <c r="F379" t="s">
        <v>19</v>
      </c>
      <c r="G379" t="s">
        <v>19</v>
      </c>
      <c r="H379" t="s">
        <v>19</v>
      </c>
    </row>
    <row r="380" spans="1:8" x14ac:dyDescent="0.25">
      <c r="A380" t="s">
        <v>705</v>
      </c>
      <c r="B380" t="s">
        <v>706</v>
      </c>
      <c r="C380" t="s">
        <v>685</v>
      </c>
      <c r="D380" t="s">
        <v>34</v>
      </c>
      <c r="E380" t="s">
        <v>19</v>
      </c>
      <c r="F380" t="s">
        <v>19</v>
      </c>
      <c r="G380" t="s">
        <v>19</v>
      </c>
      <c r="H380" t="s">
        <v>19</v>
      </c>
    </row>
    <row r="381" spans="1:8" x14ac:dyDescent="0.25">
      <c r="A381" t="s">
        <v>707</v>
      </c>
      <c r="B381" t="s">
        <v>708</v>
      </c>
      <c r="C381" t="s">
        <v>685</v>
      </c>
      <c r="D381" t="s">
        <v>34</v>
      </c>
      <c r="E381" t="s">
        <v>19</v>
      </c>
      <c r="F381" t="s">
        <v>19</v>
      </c>
      <c r="G381" t="s">
        <v>19</v>
      </c>
      <c r="H381" t="s">
        <v>19</v>
      </c>
    </row>
    <row r="382" spans="1:8" x14ac:dyDescent="0.25">
      <c r="A382" t="s">
        <v>709</v>
      </c>
      <c r="B382" t="s">
        <v>710</v>
      </c>
      <c r="C382" t="s">
        <v>685</v>
      </c>
      <c r="D382" t="s">
        <v>34</v>
      </c>
      <c r="E382" t="s">
        <v>19</v>
      </c>
      <c r="F382" t="s">
        <v>19</v>
      </c>
      <c r="G382" t="s">
        <v>19</v>
      </c>
      <c r="H382" t="s">
        <v>19</v>
      </c>
    </row>
    <row r="383" spans="1:8" x14ac:dyDescent="0.25">
      <c r="A383" t="s">
        <v>709</v>
      </c>
      <c r="B383" t="s">
        <v>711</v>
      </c>
      <c r="C383" t="s">
        <v>685</v>
      </c>
      <c r="D383" t="s">
        <v>34</v>
      </c>
      <c r="E383" t="s">
        <v>19</v>
      </c>
      <c r="F383" t="s">
        <v>19</v>
      </c>
      <c r="G383" t="s">
        <v>19</v>
      </c>
      <c r="H383" t="s">
        <v>19</v>
      </c>
    </row>
    <row r="384" spans="1:8" x14ac:dyDescent="0.25">
      <c r="A384" t="s">
        <v>712</v>
      </c>
      <c r="B384" t="s">
        <v>713</v>
      </c>
      <c r="C384" t="s">
        <v>685</v>
      </c>
      <c r="D384" t="s">
        <v>34</v>
      </c>
      <c r="E384" t="s">
        <v>19</v>
      </c>
      <c r="F384" t="s">
        <v>19</v>
      </c>
      <c r="G384" t="s">
        <v>19</v>
      </c>
      <c r="H384" t="s">
        <v>19</v>
      </c>
    </row>
    <row r="385" spans="1:8" x14ac:dyDescent="0.25">
      <c r="A385" t="s">
        <v>714</v>
      </c>
      <c r="B385" t="s">
        <v>715</v>
      </c>
      <c r="C385" t="s">
        <v>685</v>
      </c>
      <c r="D385" t="s">
        <v>34</v>
      </c>
      <c r="E385" t="s">
        <v>19</v>
      </c>
      <c r="F385" t="s">
        <v>19</v>
      </c>
      <c r="G385" t="s">
        <v>19</v>
      </c>
      <c r="H385" t="s">
        <v>19</v>
      </c>
    </row>
    <row r="386" spans="1:8" x14ac:dyDescent="0.25">
      <c r="A386" t="s">
        <v>716</v>
      </c>
      <c r="B386" t="s">
        <v>717</v>
      </c>
      <c r="C386" t="s">
        <v>685</v>
      </c>
      <c r="D386" t="s">
        <v>34</v>
      </c>
      <c r="E386" t="s">
        <v>19</v>
      </c>
      <c r="F386" t="s">
        <v>19</v>
      </c>
      <c r="G386" t="s">
        <v>19</v>
      </c>
      <c r="H386" t="s">
        <v>19</v>
      </c>
    </row>
    <row r="387" spans="1:8" x14ac:dyDescent="0.25">
      <c r="A387" t="s">
        <v>718</v>
      </c>
      <c r="B387" t="s">
        <v>719</v>
      </c>
      <c r="C387" t="s">
        <v>685</v>
      </c>
      <c r="D387" t="s">
        <v>34</v>
      </c>
      <c r="E387" t="s">
        <v>19</v>
      </c>
      <c r="F387" t="s">
        <v>19</v>
      </c>
      <c r="G387" t="s">
        <v>19</v>
      </c>
      <c r="H387" t="s">
        <v>19</v>
      </c>
    </row>
    <row r="388" spans="1:8" x14ac:dyDescent="0.25">
      <c r="A388" t="s">
        <v>720</v>
      </c>
      <c r="B388" t="s">
        <v>721</v>
      </c>
      <c r="C388" t="s">
        <v>685</v>
      </c>
      <c r="D388" t="s">
        <v>34</v>
      </c>
      <c r="E388" t="s">
        <v>19</v>
      </c>
      <c r="F388" t="s">
        <v>19</v>
      </c>
      <c r="G388" t="s">
        <v>19</v>
      </c>
      <c r="H388" t="s">
        <v>19</v>
      </c>
    </row>
    <row r="389" spans="1:8" x14ac:dyDescent="0.25">
      <c r="A389" t="s">
        <v>722</v>
      </c>
      <c r="B389" t="s">
        <v>723</v>
      </c>
      <c r="C389" t="s">
        <v>685</v>
      </c>
      <c r="D389" t="s">
        <v>34</v>
      </c>
      <c r="E389" t="s">
        <v>19</v>
      </c>
      <c r="F389" t="s">
        <v>19</v>
      </c>
      <c r="G389" t="s">
        <v>19</v>
      </c>
      <c r="H389" t="s">
        <v>19</v>
      </c>
    </row>
    <row r="390" spans="1:8" x14ac:dyDescent="0.25">
      <c r="A390" t="s">
        <v>724</v>
      </c>
      <c r="B390" t="s">
        <v>725</v>
      </c>
      <c r="C390" t="s">
        <v>685</v>
      </c>
      <c r="D390" t="s">
        <v>23</v>
      </c>
      <c r="E390" t="s">
        <v>19</v>
      </c>
      <c r="F390" t="s">
        <v>19</v>
      </c>
      <c r="G390" t="s">
        <v>19</v>
      </c>
      <c r="H390" t="s">
        <v>19</v>
      </c>
    </row>
    <row r="391" spans="1:8" x14ac:dyDescent="0.25">
      <c r="A391" t="s">
        <v>726</v>
      </c>
      <c r="B391" t="s">
        <v>727</v>
      </c>
      <c r="C391" t="s">
        <v>685</v>
      </c>
      <c r="D391" t="s">
        <v>34</v>
      </c>
      <c r="E391" t="s">
        <v>19</v>
      </c>
      <c r="F391" t="s">
        <v>19</v>
      </c>
      <c r="G391" t="s">
        <v>19</v>
      </c>
      <c r="H391" t="s">
        <v>19</v>
      </c>
    </row>
    <row r="392" spans="1:8" x14ac:dyDescent="0.25">
      <c r="A392" t="s">
        <v>728</v>
      </c>
      <c r="B392" t="s">
        <v>729</v>
      </c>
      <c r="C392" t="s">
        <v>685</v>
      </c>
      <c r="D392" t="s">
        <v>34</v>
      </c>
      <c r="E392" t="s">
        <v>19</v>
      </c>
      <c r="F392" t="s">
        <v>19</v>
      </c>
      <c r="G392" t="s">
        <v>19</v>
      </c>
      <c r="H392" t="s">
        <v>19</v>
      </c>
    </row>
    <row r="393" spans="1:8" x14ac:dyDescent="0.25">
      <c r="A393" t="s">
        <v>730</v>
      </c>
      <c r="B393" t="s">
        <v>731</v>
      </c>
      <c r="C393" t="s">
        <v>685</v>
      </c>
      <c r="D393" t="s">
        <v>34</v>
      </c>
      <c r="E393" t="s">
        <v>19</v>
      </c>
      <c r="F393" t="s">
        <v>19</v>
      </c>
      <c r="G393" t="s">
        <v>19</v>
      </c>
      <c r="H393" t="s">
        <v>19</v>
      </c>
    </row>
    <row r="394" spans="1:8" x14ac:dyDescent="0.25">
      <c r="A394" t="s">
        <v>732</v>
      </c>
      <c r="B394" s="3">
        <v>8437023954171</v>
      </c>
      <c r="C394" t="s">
        <v>685</v>
      </c>
      <c r="D394" t="s">
        <v>34</v>
      </c>
      <c r="E394" t="s">
        <v>19</v>
      </c>
      <c r="F394" t="s">
        <v>19</v>
      </c>
      <c r="G394" t="s">
        <v>19</v>
      </c>
      <c r="H394" t="s">
        <v>19</v>
      </c>
    </row>
    <row r="395" spans="1:8" x14ac:dyDescent="0.25">
      <c r="A395" t="s">
        <v>733</v>
      </c>
      <c r="B395" t="s">
        <v>734</v>
      </c>
      <c r="C395" t="s">
        <v>685</v>
      </c>
      <c r="D395" t="s">
        <v>34</v>
      </c>
      <c r="E395" t="s">
        <v>19</v>
      </c>
      <c r="F395" t="s">
        <v>19</v>
      </c>
      <c r="G395" t="s">
        <v>19</v>
      </c>
      <c r="H395" t="s">
        <v>19</v>
      </c>
    </row>
    <row r="396" spans="1:8" x14ac:dyDescent="0.25">
      <c r="A396" t="s">
        <v>735</v>
      </c>
      <c r="B396" t="s">
        <v>736</v>
      </c>
      <c r="C396" t="s">
        <v>685</v>
      </c>
      <c r="D396" t="s">
        <v>34</v>
      </c>
      <c r="E396" t="s">
        <v>19</v>
      </c>
      <c r="F396" t="s">
        <v>19</v>
      </c>
      <c r="G396" t="s">
        <v>19</v>
      </c>
      <c r="H396" t="s">
        <v>19</v>
      </c>
    </row>
    <row r="397" spans="1:8" x14ac:dyDescent="0.25">
      <c r="A397" t="s">
        <v>737</v>
      </c>
      <c r="B397" t="s">
        <v>738</v>
      </c>
      <c r="C397" t="s">
        <v>685</v>
      </c>
      <c r="D397" t="s">
        <v>34</v>
      </c>
      <c r="E397" t="s">
        <v>19</v>
      </c>
      <c r="F397" t="s">
        <v>19</v>
      </c>
      <c r="G397" t="s">
        <v>19</v>
      </c>
      <c r="H397" t="s">
        <v>19</v>
      </c>
    </row>
    <row r="398" spans="1:8" x14ac:dyDescent="0.25">
      <c r="A398" t="s">
        <v>739</v>
      </c>
      <c r="B398" t="s">
        <v>740</v>
      </c>
      <c r="C398" t="s">
        <v>685</v>
      </c>
      <c r="D398" t="s">
        <v>34</v>
      </c>
      <c r="E398" t="s">
        <v>19</v>
      </c>
      <c r="F398" t="s">
        <v>19</v>
      </c>
      <c r="G398" t="s">
        <v>19</v>
      </c>
      <c r="H398" t="s">
        <v>19</v>
      </c>
    </row>
    <row r="399" spans="1:8" x14ac:dyDescent="0.25">
      <c r="A399" t="s">
        <v>741</v>
      </c>
      <c r="B399" t="s">
        <v>742</v>
      </c>
      <c r="C399" t="s">
        <v>685</v>
      </c>
      <c r="D399" t="s">
        <v>23</v>
      </c>
      <c r="E399" t="s">
        <v>19</v>
      </c>
      <c r="F399" t="s">
        <v>19</v>
      </c>
      <c r="G399" t="s">
        <v>19</v>
      </c>
      <c r="H399" t="s">
        <v>19</v>
      </c>
    </row>
    <row r="400" spans="1:8" x14ac:dyDescent="0.25">
      <c r="A400" t="s">
        <v>743</v>
      </c>
      <c r="B400" t="s">
        <v>744</v>
      </c>
      <c r="C400" t="s">
        <v>745</v>
      </c>
      <c r="D400" t="s">
        <v>34</v>
      </c>
      <c r="E400" s="4">
        <v>0.64</v>
      </c>
      <c r="F400" t="s">
        <v>19</v>
      </c>
      <c r="G400" t="s">
        <v>19</v>
      </c>
      <c r="H400" t="s">
        <v>19</v>
      </c>
    </row>
    <row r="401" spans="1:8" x14ac:dyDescent="0.25">
      <c r="A401" t="s">
        <v>746</v>
      </c>
      <c r="B401" t="s">
        <v>747</v>
      </c>
      <c r="C401" t="s">
        <v>745</v>
      </c>
      <c r="D401" t="s">
        <v>34</v>
      </c>
      <c r="E401" s="4">
        <v>0.64</v>
      </c>
      <c r="F401" t="s">
        <v>19</v>
      </c>
      <c r="G401" t="s">
        <v>19</v>
      </c>
      <c r="H401" t="s">
        <v>19</v>
      </c>
    </row>
    <row r="402" spans="1:8" x14ac:dyDescent="0.25">
      <c r="A402" t="s">
        <v>748</v>
      </c>
      <c r="B402" t="s">
        <v>749</v>
      </c>
      <c r="C402" t="s">
        <v>745</v>
      </c>
      <c r="D402" t="s">
        <v>34</v>
      </c>
      <c r="E402" s="4">
        <v>0.64</v>
      </c>
      <c r="F402" t="s">
        <v>19</v>
      </c>
      <c r="G402" t="s">
        <v>19</v>
      </c>
      <c r="H402" t="s">
        <v>19</v>
      </c>
    </row>
    <row r="403" spans="1:8" x14ac:dyDescent="0.25">
      <c r="A403" t="s">
        <v>750</v>
      </c>
      <c r="B403" t="s">
        <v>751</v>
      </c>
      <c r="C403" t="s">
        <v>745</v>
      </c>
      <c r="D403" t="s">
        <v>34</v>
      </c>
      <c r="E403" s="4">
        <v>0.64</v>
      </c>
      <c r="F403" t="s">
        <v>19</v>
      </c>
      <c r="G403" t="s">
        <v>19</v>
      </c>
      <c r="H403" t="s">
        <v>19</v>
      </c>
    </row>
    <row r="404" spans="1:8" x14ac:dyDescent="0.25">
      <c r="A404" t="s">
        <v>752</v>
      </c>
      <c r="B404" t="s">
        <v>753</v>
      </c>
      <c r="C404" t="s">
        <v>745</v>
      </c>
      <c r="D404" t="s">
        <v>34</v>
      </c>
      <c r="E404" s="4">
        <v>0.64</v>
      </c>
      <c r="F404" t="s">
        <v>19</v>
      </c>
      <c r="G404" t="s">
        <v>19</v>
      </c>
      <c r="H404" t="s">
        <v>19</v>
      </c>
    </row>
    <row r="405" spans="1:8" x14ac:dyDescent="0.25">
      <c r="A405" t="s">
        <v>754</v>
      </c>
      <c r="B405" t="s">
        <v>755</v>
      </c>
      <c r="C405" t="s">
        <v>745</v>
      </c>
      <c r="D405" t="s">
        <v>52</v>
      </c>
      <c r="E405" t="s">
        <v>34</v>
      </c>
      <c r="F405" t="s">
        <v>19</v>
      </c>
      <c r="G405" t="s">
        <v>19</v>
      </c>
      <c r="H405" t="s">
        <v>19</v>
      </c>
    </row>
    <row r="406" spans="1:8" x14ac:dyDescent="0.25">
      <c r="A406" t="s">
        <v>756</v>
      </c>
      <c r="B406" t="s">
        <v>757</v>
      </c>
      <c r="C406" t="s">
        <v>745</v>
      </c>
      <c r="D406" t="s">
        <v>52</v>
      </c>
      <c r="E406" t="s">
        <v>34</v>
      </c>
      <c r="F406" t="s">
        <v>19</v>
      </c>
      <c r="G406" t="s">
        <v>19</v>
      </c>
      <c r="H406" t="s">
        <v>19</v>
      </c>
    </row>
    <row r="407" spans="1:8" x14ac:dyDescent="0.25">
      <c r="A407" t="s">
        <v>758</v>
      </c>
      <c r="B407" t="s">
        <v>759</v>
      </c>
      <c r="C407" t="s">
        <v>745</v>
      </c>
      <c r="D407" t="s">
        <v>52</v>
      </c>
      <c r="E407" t="s">
        <v>34</v>
      </c>
      <c r="F407" t="s">
        <v>19</v>
      </c>
      <c r="G407" t="s">
        <v>19</v>
      </c>
      <c r="H407" t="s">
        <v>19</v>
      </c>
    </row>
    <row r="408" spans="1:8" x14ac:dyDescent="0.25">
      <c r="A408" t="s">
        <v>760</v>
      </c>
      <c r="B408" t="s">
        <v>761</v>
      </c>
      <c r="C408" t="s">
        <v>745</v>
      </c>
      <c r="D408" t="s">
        <v>52</v>
      </c>
      <c r="E408" t="s">
        <v>34</v>
      </c>
      <c r="F408" t="s">
        <v>19</v>
      </c>
      <c r="G408" t="s">
        <v>19</v>
      </c>
      <c r="H408" t="s">
        <v>19</v>
      </c>
    </row>
    <row r="409" spans="1:8" x14ac:dyDescent="0.25">
      <c r="A409" t="s">
        <v>762</v>
      </c>
      <c r="B409" t="s">
        <v>763</v>
      </c>
      <c r="C409" t="s">
        <v>745</v>
      </c>
      <c r="D409" t="s">
        <v>34</v>
      </c>
      <c r="E409" s="4">
        <v>0.64</v>
      </c>
      <c r="F409" t="s">
        <v>19</v>
      </c>
      <c r="G409" t="s">
        <v>19</v>
      </c>
      <c r="H409" t="s">
        <v>19</v>
      </c>
    </row>
    <row r="410" spans="1:8" x14ac:dyDescent="0.25">
      <c r="A410" t="s">
        <v>764</v>
      </c>
      <c r="B410" t="s">
        <v>765</v>
      </c>
      <c r="C410" t="s">
        <v>745</v>
      </c>
      <c r="D410" t="s">
        <v>34</v>
      </c>
      <c r="E410" s="4">
        <v>0.64</v>
      </c>
      <c r="F410" t="s">
        <v>19</v>
      </c>
      <c r="G410" t="s">
        <v>19</v>
      </c>
      <c r="H410" t="s">
        <v>19</v>
      </c>
    </row>
    <row r="411" spans="1:8" x14ac:dyDescent="0.25">
      <c r="A411" t="s">
        <v>766</v>
      </c>
      <c r="B411" t="s">
        <v>767</v>
      </c>
      <c r="C411" t="s">
        <v>745</v>
      </c>
      <c r="D411" t="s">
        <v>34</v>
      </c>
      <c r="E411" s="4">
        <v>0.64</v>
      </c>
      <c r="F411" t="s">
        <v>19</v>
      </c>
      <c r="G411" t="s">
        <v>19</v>
      </c>
      <c r="H411" t="s">
        <v>19</v>
      </c>
    </row>
    <row r="412" spans="1:8" x14ac:dyDescent="0.25">
      <c r="A412" t="s">
        <v>768</v>
      </c>
      <c r="B412" t="s">
        <v>769</v>
      </c>
      <c r="C412" t="s">
        <v>745</v>
      </c>
      <c r="D412" t="s">
        <v>34</v>
      </c>
      <c r="E412" s="4">
        <v>0.64</v>
      </c>
      <c r="F412" t="s">
        <v>19</v>
      </c>
      <c r="G412" t="s">
        <v>19</v>
      </c>
      <c r="H412" t="s">
        <v>19</v>
      </c>
    </row>
    <row r="413" spans="1:8" x14ac:dyDescent="0.25">
      <c r="A413" t="s">
        <v>770</v>
      </c>
      <c r="B413" t="s">
        <v>771</v>
      </c>
      <c r="C413" t="s">
        <v>745</v>
      </c>
      <c r="D413" t="s">
        <v>34</v>
      </c>
      <c r="E413" s="4">
        <v>0.64</v>
      </c>
      <c r="F413" t="s">
        <v>19</v>
      </c>
      <c r="G413" t="s">
        <v>19</v>
      </c>
      <c r="H413" t="s">
        <v>19</v>
      </c>
    </row>
    <row r="414" spans="1:8" x14ac:dyDescent="0.25">
      <c r="A414" t="s">
        <v>772</v>
      </c>
      <c r="B414" t="s">
        <v>773</v>
      </c>
      <c r="C414" t="s">
        <v>745</v>
      </c>
      <c r="D414" t="s">
        <v>34</v>
      </c>
      <c r="E414" s="4">
        <v>0.64</v>
      </c>
      <c r="F414" t="s">
        <v>19</v>
      </c>
      <c r="G414" t="s">
        <v>19</v>
      </c>
      <c r="H414" t="s">
        <v>19</v>
      </c>
    </row>
    <row r="415" spans="1:8" x14ac:dyDescent="0.25">
      <c r="A415" t="s">
        <v>774</v>
      </c>
      <c r="B415" t="s">
        <v>775</v>
      </c>
      <c r="C415" t="s">
        <v>745</v>
      </c>
      <c r="D415" t="s">
        <v>34</v>
      </c>
      <c r="E415" s="4">
        <v>0.64</v>
      </c>
      <c r="F415" t="s">
        <v>19</v>
      </c>
      <c r="G415" t="s">
        <v>19</v>
      </c>
      <c r="H415" t="s">
        <v>19</v>
      </c>
    </row>
    <row r="416" spans="1:8" x14ac:dyDescent="0.25">
      <c r="A416" t="s">
        <v>776</v>
      </c>
      <c r="B416" t="s">
        <v>777</v>
      </c>
      <c r="C416" t="s">
        <v>745</v>
      </c>
      <c r="D416" t="s">
        <v>34</v>
      </c>
      <c r="E416" s="4">
        <v>0.64</v>
      </c>
      <c r="F416" t="s">
        <v>19</v>
      </c>
      <c r="G416" t="s">
        <v>19</v>
      </c>
      <c r="H416" t="s">
        <v>19</v>
      </c>
    </row>
    <row r="417" spans="1:8" x14ac:dyDescent="0.25">
      <c r="A417" t="s">
        <v>778</v>
      </c>
      <c r="B417" t="s">
        <v>779</v>
      </c>
      <c r="C417" t="s">
        <v>745</v>
      </c>
      <c r="D417" t="s">
        <v>52</v>
      </c>
      <c r="E417" t="s">
        <v>34</v>
      </c>
      <c r="F417" t="s">
        <v>19</v>
      </c>
      <c r="G417" t="s">
        <v>19</v>
      </c>
      <c r="H417" t="s">
        <v>19</v>
      </c>
    </row>
    <row r="418" spans="1:8" x14ac:dyDescent="0.25">
      <c r="A418" t="s">
        <v>780</v>
      </c>
      <c r="B418" t="s">
        <v>781</v>
      </c>
      <c r="C418" t="s">
        <v>745</v>
      </c>
      <c r="D418" t="s">
        <v>52</v>
      </c>
      <c r="E418" t="s">
        <v>34</v>
      </c>
      <c r="F418" t="s">
        <v>19</v>
      </c>
      <c r="G418" t="s">
        <v>19</v>
      </c>
      <c r="H418" t="s">
        <v>19</v>
      </c>
    </row>
    <row r="419" spans="1:8" x14ac:dyDescent="0.25">
      <c r="A419" t="s">
        <v>782</v>
      </c>
      <c r="B419" t="s">
        <v>783</v>
      </c>
      <c r="C419" t="s">
        <v>745</v>
      </c>
      <c r="D419" t="s">
        <v>52</v>
      </c>
      <c r="E419" t="s">
        <v>34</v>
      </c>
      <c r="F419" t="s">
        <v>19</v>
      </c>
      <c r="G419" t="s">
        <v>19</v>
      </c>
      <c r="H419" t="s">
        <v>19</v>
      </c>
    </row>
    <row r="420" spans="1:8" x14ac:dyDescent="0.25">
      <c r="A420" t="s">
        <v>784</v>
      </c>
      <c r="B420" t="s">
        <v>785</v>
      </c>
      <c r="C420" t="s">
        <v>745</v>
      </c>
      <c r="D420" t="s">
        <v>52</v>
      </c>
      <c r="E420" t="s">
        <v>34</v>
      </c>
      <c r="F420" t="s">
        <v>19</v>
      </c>
      <c r="G420" t="s">
        <v>19</v>
      </c>
      <c r="H420" t="s">
        <v>19</v>
      </c>
    </row>
    <row r="421" spans="1:8" x14ac:dyDescent="0.25">
      <c r="A421" t="s">
        <v>786</v>
      </c>
      <c r="B421" t="s">
        <v>787</v>
      </c>
      <c r="C421" t="s">
        <v>745</v>
      </c>
      <c r="D421" t="s">
        <v>52</v>
      </c>
      <c r="E421" t="s">
        <v>34</v>
      </c>
      <c r="F421" t="s">
        <v>19</v>
      </c>
      <c r="G421" t="s">
        <v>19</v>
      </c>
      <c r="H421" t="s">
        <v>19</v>
      </c>
    </row>
    <row r="422" spans="1:8" x14ac:dyDescent="0.25">
      <c r="A422" t="s">
        <v>788</v>
      </c>
      <c r="B422" t="s">
        <v>789</v>
      </c>
      <c r="C422" t="s">
        <v>745</v>
      </c>
      <c r="D422" t="s">
        <v>52</v>
      </c>
      <c r="E422" t="s">
        <v>34</v>
      </c>
      <c r="F422" t="s">
        <v>19</v>
      </c>
      <c r="G422" t="s">
        <v>19</v>
      </c>
      <c r="H422" t="s">
        <v>19</v>
      </c>
    </row>
    <row r="423" spans="1:8" x14ac:dyDescent="0.25">
      <c r="A423" t="s">
        <v>790</v>
      </c>
      <c r="B423" t="s">
        <v>791</v>
      </c>
      <c r="C423" t="s">
        <v>745</v>
      </c>
      <c r="D423" t="s">
        <v>34</v>
      </c>
      <c r="E423" s="4">
        <v>0.64</v>
      </c>
      <c r="F423" t="s">
        <v>19</v>
      </c>
      <c r="G423" t="s">
        <v>19</v>
      </c>
      <c r="H423" t="s">
        <v>19</v>
      </c>
    </row>
    <row r="424" spans="1:8" x14ac:dyDescent="0.25">
      <c r="A424" t="s">
        <v>792</v>
      </c>
      <c r="B424" t="s">
        <v>793</v>
      </c>
      <c r="C424" t="s">
        <v>794</v>
      </c>
      <c r="D424" s="8" t="s">
        <v>34</v>
      </c>
      <c r="E424" s="8"/>
      <c r="F424" t="s">
        <v>19</v>
      </c>
      <c r="G424" t="s">
        <v>19</v>
      </c>
      <c r="H424" s="8"/>
    </row>
    <row r="425" spans="1:8" x14ac:dyDescent="0.25">
      <c r="A425" t="s">
        <v>795</v>
      </c>
      <c r="B425" t="s">
        <v>796</v>
      </c>
      <c r="C425" t="s">
        <v>794</v>
      </c>
      <c r="D425" s="8" t="s">
        <v>34</v>
      </c>
      <c r="E425" s="8"/>
      <c r="F425" t="s">
        <v>19</v>
      </c>
      <c r="G425" t="s">
        <v>19</v>
      </c>
      <c r="H425" s="8"/>
    </row>
    <row r="426" spans="1:8" x14ac:dyDescent="0.25">
      <c r="A426" t="s">
        <v>797</v>
      </c>
      <c r="B426" t="s">
        <v>798</v>
      </c>
      <c r="C426" t="s">
        <v>794</v>
      </c>
      <c r="D426" s="8" t="s">
        <v>34</v>
      </c>
      <c r="E426" s="8"/>
      <c r="F426" t="s">
        <v>19</v>
      </c>
      <c r="G426" t="s">
        <v>19</v>
      </c>
      <c r="H426" s="8"/>
    </row>
    <row r="427" spans="1:8" x14ac:dyDescent="0.25">
      <c r="A427" t="s">
        <v>799</v>
      </c>
      <c r="B427" t="s">
        <v>800</v>
      </c>
      <c r="C427" t="s">
        <v>794</v>
      </c>
      <c r="D427" s="8" t="s">
        <v>34</v>
      </c>
      <c r="E427" s="8"/>
      <c r="F427" t="s">
        <v>19</v>
      </c>
      <c r="G427" t="s">
        <v>19</v>
      </c>
      <c r="H427" s="8"/>
    </row>
    <row r="428" spans="1:8" x14ac:dyDescent="0.25">
      <c r="A428" t="s">
        <v>801</v>
      </c>
      <c r="B428" t="s">
        <v>802</v>
      </c>
      <c r="C428" t="s">
        <v>794</v>
      </c>
      <c r="D428" s="8" t="s">
        <v>34</v>
      </c>
      <c r="E428" s="8"/>
      <c r="F428" t="s">
        <v>19</v>
      </c>
      <c r="G428" t="s">
        <v>19</v>
      </c>
      <c r="H428" s="8"/>
    </row>
    <row r="429" spans="1:8" x14ac:dyDescent="0.25">
      <c r="A429" t="s">
        <v>803</v>
      </c>
      <c r="B429" t="s">
        <v>804</v>
      </c>
      <c r="C429" t="s">
        <v>794</v>
      </c>
      <c r="D429" s="8" t="s">
        <v>34</v>
      </c>
      <c r="E429" s="8"/>
      <c r="F429" t="s">
        <v>19</v>
      </c>
      <c r="G429" t="s">
        <v>19</v>
      </c>
      <c r="H429" s="8"/>
    </row>
    <row r="430" spans="1:8" x14ac:dyDescent="0.25">
      <c r="A430" t="s">
        <v>805</v>
      </c>
      <c r="B430" t="s">
        <v>806</v>
      </c>
      <c r="C430" t="s">
        <v>794</v>
      </c>
      <c r="D430" s="8" t="s">
        <v>34</v>
      </c>
      <c r="E430" s="8"/>
      <c r="F430" t="s">
        <v>19</v>
      </c>
      <c r="G430" t="s">
        <v>19</v>
      </c>
      <c r="H430" s="8"/>
    </row>
    <row r="431" spans="1:8" x14ac:dyDescent="0.25">
      <c r="A431" s="5" t="s">
        <v>807</v>
      </c>
      <c r="B431" s="5" t="s">
        <v>808</v>
      </c>
      <c r="C431" t="s">
        <v>809</v>
      </c>
      <c r="H431" s="8"/>
    </row>
    <row r="432" spans="1:8" x14ac:dyDescent="0.25">
      <c r="A432" s="5" t="s">
        <v>810</v>
      </c>
      <c r="B432" s="5" t="s">
        <v>811</v>
      </c>
      <c r="C432" t="s">
        <v>809</v>
      </c>
    </row>
    <row r="433" spans="1:8" x14ac:dyDescent="0.25">
      <c r="A433" s="5" t="s">
        <v>812</v>
      </c>
      <c r="B433" s="5" t="s">
        <v>813</v>
      </c>
      <c r="C433" t="s">
        <v>809</v>
      </c>
    </row>
    <row r="434" spans="1:8" x14ac:dyDescent="0.25">
      <c r="A434" s="5" t="s">
        <v>814</v>
      </c>
      <c r="B434" s="5" t="s">
        <v>815</v>
      </c>
      <c r="C434" t="s">
        <v>809</v>
      </c>
    </row>
    <row r="435" spans="1:8" x14ac:dyDescent="0.25">
      <c r="A435" s="5" t="s">
        <v>816</v>
      </c>
      <c r="B435" s="5" t="s">
        <v>817</v>
      </c>
      <c r="C435" t="s">
        <v>809</v>
      </c>
    </row>
    <row r="436" spans="1:8" x14ac:dyDescent="0.25">
      <c r="A436" s="5" t="s">
        <v>818</v>
      </c>
      <c r="B436" s="5" t="s">
        <v>819</v>
      </c>
      <c r="C436" t="s">
        <v>809</v>
      </c>
    </row>
    <row r="437" spans="1:8" x14ac:dyDescent="0.25">
      <c r="A437" s="5" t="s">
        <v>820</v>
      </c>
      <c r="B437" s="5" t="s">
        <v>821</v>
      </c>
      <c r="C437" t="s">
        <v>809</v>
      </c>
    </row>
    <row r="438" spans="1:8" x14ac:dyDescent="0.25">
      <c r="A438" s="5" t="s">
        <v>822</v>
      </c>
      <c r="B438" s="5" t="s">
        <v>823</v>
      </c>
      <c r="C438" t="s">
        <v>809</v>
      </c>
    </row>
    <row r="439" spans="1:8" x14ac:dyDescent="0.25">
      <c r="A439" s="5" t="s">
        <v>824</v>
      </c>
      <c r="B439" s="5" t="s">
        <v>825</v>
      </c>
      <c r="C439" t="s">
        <v>809</v>
      </c>
    </row>
    <row r="440" spans="1:8" x14ac:dyDescent="0.25">
      <c r="A440" s="5" t="s">
        <v>826</v>
      </c>
      <c r="B440" s="5" t="s">
        <v>827</v>
      </c>
      <c r="C440" t="s">
        <v>809</v>
      </c>
    </row>
    <row r="441" spans="1:8" x14ac:dyDescent="0.25">
      <c r="A441" s="5" t="s">
        <v>828</v>
      </c>
      <c r="B441" s="5" t="s">
        <v>829</v>
      </c>
      <c r="C441" t="s">
        <v>809</v>
      </c>
    </row>
    <row r="442" spans="1:8" x14ac:dyDescent="0.25">
      <c r="A442" s="5" t="s">
        <v>830</v>
      </c>
      <c r="B442" s="5" t="s">
        <v>831</v>
      </c>
      <c r="C442" t="s">
        <v>809</v>
      </c>
    </row>
    <row r="443" spans="1:8" x14ac:dyDescent="0.25">
      <c r="A443" s="5" t="s">
        <v>832</v>
      </c>
      <c r="B443" s="5" t="s">
        <v>833</v>
      </c>
      <c r="C443" t="s">
        <v>809</v>
      </c>
    </row>
    <row r="444" spans="1:8" x14ac:dyDescent="0.25">
      <c r="A444" s="5" t="s">
        <v>834</v>
      </c>
      <c r="B444" s="5" t="s">
        <v>835</v>
      </c>
      <c r="C444" t="s">
        <v>809</v>
      </c>
    </row>
    <row r="445" spans="1:8" x14ac:dyDescent="0.25">
      <c r="A445" s="5" t="s">
        <v>836</v>
      </c>
      <c r="B445" s="5" t="s">
        <v>837</v>
      </c>
      <c r="C445" t="s">
        <v>809</v>
      </c>
    </row>
    <row r="446" spans="1:8" x14ac:dyDescent="0.25">
      <c r="A446" s="5" t="s">
        <v>838</v>
      </c>
      <c r="B446" s="5" t="s">
        <v>839</v>
      </c>
      <c r="C446" t="s">
        <v>809</v>
      </c>
    </row>
    <row r="447" spans="1:8" x14ac:dyDescent="0.25">
      <c r="A447" t="s">
        <v>840</v>
      </c>
      <c r="B447" t="s">
        <v>841</v>
      </c>
      <c r="C447" t="s">
        <v>842</v>
      </c>
      <c r="D447" t="s">
        <v>34</v>
      </c>
      <c r="F447" t="s">
        <v>19</v>
      </c>
      <c r="G447" t="s">
        <v>19</v>
      </c>
    </row>
    <row r="448" spans="1:8" x14ac:dyDescent="0.25">
      <c r="A448" t="s">
        <v>843</v>
      </c>
      <c r="B448" t="s">
        <v>844</v>
      </c>
      <c r="C448" t="s">
        <v>842</v>
      </c>
      <c r="D448" t="s">
        <v>34</v>
      </c>
      <c r="E448" t="s">
        <v>19</v>
      </c>
      <c r="F448" t="s">
        <v>19</v>
      </c>
      <c r="G448" t="s">
        <v>19</v>
      </c>
      <c r="H448" t="s">
        <v>19</v>
      </c>
    </row>
    <row r="449" spans="1:8" x14ac:dyDescent="0.25">
      <c r="A449" t="s">
        <v>845</v>
      </c>
      <c r="B449" t="s">
        <v>846</v>
      </c>
      <c r="C449" t="s">
        <v>842</v>
      </c>
      <c r="D449" t="s">
        <v>34</v>
      </c>
      <c r="E449" t="s">
        <v>19</v>
      </c>
      <c r="F449" t="s">
        <v>19</v>
      </c>
      <c r="G449" t="s">
        <v>19</v>
      </c>
      <c r="H449" t="s">
        <v>19</v>
      </c>
    </row>
    <row r="450" spans="1:8" x14ac:dyDescent="0.25">
      <c r="A450" t="s">
        <v>847</v>
      </c>
      <c r="B450" t="s">
        <v>848</v>
      </c>
      <c r="C450" t="s">
        <v>842</v>
      </c>
      <c r="D450" t="s">
        <v>34</v>
      </c>
      <c r="E450" t="s">
        <v>19</v>
      </c>
      <c r="F450" t="s">
        <v>19</v>
      </c>
      <c r="G450" t="s">
        <v>19</v>
      </c>
      <c r="H450" t="s">
        <v>19</v>
      </c>
    </row>
    <row r="451" spans="1:8" x14ac:dyDescent="0.25">
      <c r="A451" t="s">
        <v>849</v>
      </c>
      <c r="B451" t="s">
        <v>850</v>
      </c>
      <c r="C451" t="s">
        <v>842</v>
      </c>
      <c r="D451" t="s">
        <v>34</v>
      </c>
      <c r="E451" t="s">
        <v>19</v>
      </c>
      <c r="F451" t="s">
        <v>19</v>
      </c>
      <c r="G451" t="s">
        <v>19</v>
      </c>
      <c r="H451" t="s">
        <v>19</v>
      </c>
    </row>
    <row r="452" spans="1:8" x14ac:dyDescent="0.25">
      <c r="A452" t="s">
        <v>851</v>
      </c>
      <c r="B452" t="s">
        <v>852</v>
      </c>
      <c r="C452" t="s">
        <v>842</v>
      </c>
      <c r="D452" t="s">
        <v>34</v>
      </c>
      <c r="E452" t="s">
        <v>19</v>
      </c>
      <c r="F452" t="s">
        <v>19</v>
      </c>
      <c r="G452" t="s">
        <v>19</v>
      </c>
      <c r="H452" t="s">
        <v>19</v>
      </c>
    </row>
    <row r="453" spans="1:8" x14ac:dyDescent="0.25">
      <c r="A453" t="s">
        <v>853</v>
      </c>
      <c r="B453" t="s">
        <v>854</v>
      </c>
      <c r="C453" t="s">
        <v>842</v>
      </c>
      <c r="D453" t="s">
        <v>34</v>
      </c>
      <c r="E453" t="s">
        <v>19</v>
      </c>
      <c r="F453" t="s">
        <v>19</v>
      </c>
      <c r="G453" t="s">
        <v>19</v>
      </c>
      <c r="H453" t="s">
        <v>19</v>
      </c>
    </row>
    <row r="454" spans="1:8" x14ac:dyDescent="0.25">
      <c r="A454" t="s">
        <v>855</v>
      </c>
      <c r="B454" t="s">
        <v>856</v>
      </c>
      <c r="C454" t="s">
        <v>842</v>
      </c>
      <c r="D454" t="s">
        <v>34</v>
      </c>
      <c r="E454" t="s">
        <v>19</v>
      </c>
      <c r="F454" t="s">
        <v>19</v>
      </c>
      <c r="G454" t="s">
        <v>19</v>
      </c>
      <c r="H454" t="s">
        <v>19</v>
      </c>
    </row>
    <row r="455" spans="1:8" x14ac:dyDescent="0.25">
      <c r="A455" t="s">
        <v>857</v>
      </c>
      <c r="B455" t="s">
        <v>858</v>
      </c>
      <c r="C455" t="s">
        <v>842</v>
      </c>
      <c r="D455" t="s">
        <v>34</v>
      </c>
      <c r="E455" t="s">
        <v>19</v>
      </c>
      <c r="F455" t="s">
        <v>19</v>
      </c>
      <c r="G455" t="s">
        <v>19</v>
      </c>
      <c r="H455" t="s">
        <v>19</v>
      </c>
    </row>
    <row r="456" spans="1:8" x14ac:dyDescent="0.25">
      <c r="A456" t="s">
        <v>859</v>
      </c>
      <c r="B456" t="s">
        <v>860</v>
      </c>
      <c r="C456" t="s">
        <v>842</v>
      </c>
      <c r="D456" t="s">
        <v>34</v>
      </c>
      <c r="E456" t="s">
        <v>19</v>
      </c>
      <c r="F456" t="s">
        <v>19</v>
      </c>
      <c r="G456" t="s">
        <v>19</v>
      </c>
      <c r="H456" t="s">
        <v>19</v>
      </c>
    </row>
    <row r="457" spans="1:8" x14ac:dyDescent="0.25">
      <c r="A457" t="s">
        <v>861</v>
      </c>
      <c r="B457" t="s">
        <v>862</v>
      </c>
      <c r="C457" t="s">
        <v>842</v>
      </c>
      <c r="D457" t="s">
        <v>34</v>
      </c>
      <c r="E457" t="s">
        <v>19</v>
      </c>
      <c r="F457" t="s">
        <v>19</v>
      </c>
      <c r="G457" t="s">
        <v>19</v>
      </c>
      <c r="H457" t="s">
        <v>19</v>
      </c>
    </row>
    <row r="458" spans="1:8" x14ac:dyDescent="0.25">
      <c r="A458" t="s">
        <v>863</v>
      </c>
      <c r="B458" t="s">
        <v>864</v>
      </c>
      <c r="C458" t="s">
        <v>842</v>
      </c>
      <c r="D458" t="s">
        <v>34</v>
      </c>
      <c r="F458" t="s">
        <v>19</v>
      </c>
      <c r="G458" t="s">
        <v>19</v>
      </c>
    </row>
    <row r="459" spans="1:8" x14ac:dyDescent="0.25">
      <c r="A459" t="s">
        <v>865</v>
      </c>
      <c r="B459" t="s">
        <v>866</v>
      </c>
      <c r="C459" t="s">
        <v>842</v>
      </c>
      <c r="D459" t="s">
        <v>34</v>
      </c>
      <c r="E459" t="s">
        <v>19</v>
      </c>
      <c r="F459" t="s">
        <v>19</v>
      </c>
      <c r="G459" t="s">
        <v>19</v>
      </c>
      <c r="H459" t="s">
        <v>19</v>
      </c>
    </row>
    <row r="460" spans="1:8" x14ac:dyDescent="0.25">
      <c r="A460" t="s">
        <v>867</v>
      </c>
      <c r="B460" t="str">
        <f>"8437000906278"</f>
        <v>8437000906278</v>
      </c>
      <c r="C460" t="s">
        <v>842</v>
      </c>
      <c r="D460" s="8"/>
      <c r="E460" s="8"/>
      <c r="F460" s="8"/>
      <c r="G460" s="8"/>
      <c r="H460" s="8"/>
    </row>
    <row r="461" spans="1:8" x14ac:dyDescent="0.25">
      <c r="A461" s="5" t="s">
        <v>868</v>
      </c>
      <c r="B461" s="5" t="s">
        <v>869</v>
      </c>
      <c r="C461" t="s">
        <v>870</v>
      </c>
      <c r="D461" t="s">
        <v>121</v>
      </c>
      <c r="E461" t="s">
        <v>871</v>
      </c>
      <c r="F461" t="s">
        <v>19</v>
      </c>
      <c r="G461" t="s">
        <v>19</v>
      </c>
      <c r="H461" t="s">
        <v>19</v>
      </c>
    </row>
    <row r="462" spans="1:8" x14ac:dyDescent="0.25">
      <c r="A462" s="5" t="s">
        <v>872</v>
      </c>
      <c r="B462" s="5" t="s">
        <v>873</v>
      </c>
      <c r="C462" t="s">
        <v>870</v>
      </c>
      <c r="D462" t="s">
        <v>121</v>
      </c>
      <c r="E462" t="s">
        <v>874</v>
      </c>
      <c r="F462" t="s">
        <v>19</v>
      </c>
      <c r="G462" t="s">
        <v>19</v>
      </c>
      <c r="H462" t="s">
        <v>19</v>
      </c>
    </row>
    <row r="463" spans="1:8" x14ac:dyDescent="0.25">
      <c r="A463" s="5" t="s">
        <v>875</v>
      </c>
      <c r="B463" s="5" t="s">
        <v>876</v>
      </c>
      <c r="C463" t="s">
        <v>870</v>
      </c>
      <c r="D463" t="s">
        <v>121</v>
      </c>
      <c r="E463" t="s">
        <v>874</v>
      </c>
      <c r="F463" t="s">
        <v>19</v>
      </c>
      <c r="G463" t="s">
        <v>19</v>
      </c>
      <c r="H463" t="s">
        <v>19</v>
      </c>
    </row>
    <row r="464" spans="1:8" x14ac:dyDescent="0.25">
      <c r="A464" s="5" t="s">
        <v>877</v>
      </c>
      <c r="B464" s="5" t="s">
        <v>878</v>
      </c>
      <c r="C464" t="s">
        <v>870</v>
      </c>
      <c r="D464" t="s">
        <v>121</v>
      </c>
      <c r="E464" t="s">
        <v>874</v>
      </c>
      <c r="F464" t="s">
        <v>19</v>
      </c>
      <c r="G464" t="s">
        <v>19</v>
      </c>
      <c r="H464" t="s">
        <v>19</v>
      </c>
    </row>
    <row r="465" spans="1:8" x14ac:dyDescent="0.25">
      <c r="A465" s="5" t="s">
        <v>879</v>
      </c>
      <c r="B465" s="5" t="s">
        <v>880</v>
      </c>
      <c r="C465" t="s">
        <v>870</v>
      </c>
      <c r="D465" t="s">
        <v>34</v>
      </c>
      <c r="E465" t="s">
        <v>34</v>
      </c>
      <c r="F465" t="s">
        <v>19</v>
      </c>
      <c r="G465" t="s">
        <v>19</v>
      </c>
      <c r="H465" t="s">
        <v>19</v>
      </c>
    </row>
    <row r="466" spans="1:8" x14ac:dyDescent="0.25">
      <c r="A466" t="s">
        <v>881</v>
      </c>
      <c r="B466" t="s">
        <v>882</v>
      </c>
      <c r="C466" t="s">
        <v>883</v>
      </c>
      <c r="D466" t="s">
        <v>23</v>
      </c>
      <c r="E466" t="s">
        <v>19</v>
      </c>
      <c r="F466" t="s">
        <v>19</v>
      </c>
      <c r="G466" t="s">
        <v>19</v>
      </c>
      <c r="H466" t="s">
        <v>19</v>
      </c>
    </row>
    <row r="467" spans="1:8" x14ac:dyDescent="0.25">
      <c r="A467" t="s">
        <v>884</v>
      </c>
      <c r="B467" t="s">
        <v>885</v>
      </c>
      <c r="C467" t="s">
        <v>883</v>
      </c>
      <c r="D467" t="s">
        <v>23</v>
      </c>
      <c r="E467" t="s">
        <v>19</v>
      </c>
      <c r="F467" t="s">
        <v>19</v>
      </c>
      <c r="G467" t="s">
        <v>19</v>
      </c>
      <c r="H467" t="s">
        <v>19</v>
      </c>
    </row>
    <row r="468" spans="1:8" x14ac:dyDescent="0.25">
      <c r="A468" t="s">
        <v>886</v>
      </c>
      <c r="B468" t="str">
        <f>"5011428300035"</f>
        <v>5011428300035</v>
      </c>
      <c r="C468" t="s">
        <v>883</v>
      </c>
      <c r="D468" t="s">
        <v>23</v>
      </c>
      <c r="E468" t="s">
        <v>19</v>
      </c>
      <c r="F468" t="s">
        <v>19</v>
      </c>
      <c r="G468" t="s">
        <v>19</v>
      </c>
      <c r="H468" t="s">
        <v>19</v>
      </c>
    </row>
    <row r="469" spans="1:8" x14ac:dyDescent="0.25">
      <c r="A469" t="s">
        <v>887</v>
      </c>
      <c r="B469" t="s">
        <v>888</v>
      </c>
      <c r="C469" t="s">
        <v>883</v>
      </c>
      <c r="D469" t="s">
        <v>121</v>
      </c>
      <c r="E469" t="s">
        <v>19</v>
      </c>
      <c r="F469" t="s">
        <v>19</v>
      </c>
      <c r="G469" t="s">
        <v>19</v>
      </c>
      <c r="H469" t="s">
        <v>19</v>
      </c>
    </row>
    <row r="470" spans="1:8" x14ac:dyDescent="0.25">
      <c r="A470" t="s">
        <v>889</v>
      </c>
      <c r="B470" t="s">
        <v>890</v>
      </c>
      <c r="C470" t="s">
        <v>883</v>
      </c>
      <c r="D470" t="s">
        <v>121</v>
      </c>
      <c r="E470" t="s">
        <v>19</v>
      </c>
      <c r="F470" t="s">
        <v>19</v>
      </c>
      <c r="G470" t="s">
        <v>19</v>
      </c>
      <c r="H470" t="s">
        <v>19</v>
      </c>
    </row>
    <row r="471" spans="1:8" x14ac:dyDescent="0.25">
      <c r="A471" t="s">
        <v>891</v>
      </c>
      <c r="B471" t="str">
        <f>"5011428000409"</f>
        <v>5011428000409</v>
      </c>
      <c r="C471" t="s">
        <v>883</v>
      </c>
      <c r="D471" t="s">
        <v>121</v>
      </c>
      <c r="E471" t="s">
        <v>19</v>
      </c>
      <c r="F471" t="s">
        <v>19</v>
      </c>
      <c r="G471" t="s">
        <v>19</v>
      </c>
      <c r="H471" t="s">
        <v>19</v>
      </c>
    </row>
    <row r="472" spans="1:8" x14ac:dyDescent="0.25">
      <c r="A472" t="s">
        <v>892</v>
      </c>
      <c r="B472" t="s">
        <v>893</v>
      </c>
      <c r="C472" t="s">
        <v>894</v>
      </c>
      <c r="D472" t="s">
        <v>17</v>
      </c>
      <c r="E472" t="s">
        <v>19</v>
      </c>
      <c r="F472" t="s">
        <v>19</v>
      </c>
      <c r="G472" t="s">
        <v>19</v>
      </c>
      <c r="H472" t="s">
        <v>19</v>
      </c>
    </row>
    <row r="473" spans="1:8" x14ac:dyDescent="0.25">
      <c r="A473" t="s">
        <v>895</v>
      </c>
      <c r="B473" t="s">
        <v>896</v>
      </c>
      <c r="C473" t="s">
        <v>894</v>
      </c>
      <c r="D473" t="s">
        <v>17</v>
      </c>
      <c r="E473" t="s">
        <v>19</v>
      </c>
      <c r="F473" t="s">
        <v>19</v>
      </c>
      <c r="G473" t="s">
        <v>19</v>
      </c>
      <c r="H473" t="s">
        <v>19</v>
      </c>
    </row>
    <row r="474" spans="1:8" x14ac:dyDescent="0.25">
      <c r="A474" t="s">
        <v>897</v>
      </c>
      <c r="B474" t="s">
        <v>898</v>
      </c>
      <c r="C474" t="s">
        <v>894</v>
      </c>
      <c r="D474" t="s">
        <v>17</v>
      </c>
      <c r="E474" t="s">
        <v>19</v>
      </c>
      <c r="F474" t="s">
        <v>19</v>
      </c>
      <c r="G474" t="s">
        <v>19</v>
      </c>
      <c r="H474" t="s">
        <v>19</v>
      </c>
    </row>
    <row r="475" spans="1:8" x14ac:dyDescent="0.25">
      <c r="A475" t="s">
        <v>899</v>
      </c>
      <c r="B475" t="s">
        <v>900</v>
      </c>
      <c r="C475" t="s">
        <v>894</v>
      </c>
      <c r="D475" t="s">
        <v>17</v>
      </c>
      <c r="E475" t="s">
        <v>19</v>
      </c>
      <c r="F475" t="s">
        <v>19</v>
      </c>
      <c r="G475" t="s">
        <v>19</v>
      </c>
      <c r="H475" t="s">
        <v>19</v>
      </c>
    </row>
    <row r="476" spans="1:8" x14ac:dyDescent="0.25">
      <c r="A476" t="s">
        <v>901</v>
      </c>
      <c r="B476" t="s">
        <v>902</v>
      </c>
      <c r="C476" t="s">
        <v>894</v>
      </c>
      <c r="D476" t="s">
        <v>17</v>
      </c>
      <c r="E476" t="s">
        <v>19</v>
      </c>
      <c r="F476" t="s">
        <v>19</v>
      </c>
      <c r="G476" t="s">
        <v>19</v>
      </c>
      <c r="H476" t="s">
        <v>19</v>
      </c>
    </row>
    <row r="477" spans="1:8" x14ac:dyDescent="0.25">
      <c r="A477" t="s">
        <v>903</v>
      </c>
      <c r="B477" t="s">
        <v>904</v>
      </c>
      <c r="C477" t="s">
        <v>894</v>
      </c>
      <c r="D477" t="s">
        <v>17</v>
      </c>
      <c r="E477" t="s">
        <v>19</v>
      </c>
      <c r="F477" t="s">
        <v>19</v>
      </c>
      <c r="G477" t="s">
        <v>19</v>
      </c>
      <c r="H477" t="s">
        <v>19</v>
      </c>
    </row>
    <row r="478" spans="1:8" x14ac:dyDescent="0.25">
      <c r="A478" t="s">
        <v>905</v>
      </c>
      <c r="B478" t="s">
        <v>906</v>
      </c>
      <c r="C478" t="s">
        <v>894</v>
      </c>
      <c r="D478" t="s">
        <v>17</v>
      </c>
      <c r="E478" t="s">
        <v>19</v>
      </c>
      <c r="F478" t="s">
        <v>19</v>
      </c>
      <c r="G478" t="s">
        <v>19</v>
      </c>
      <c r="H478" t="s">
        <v>19</v>
      </c>
    </row>
    <row r="479" spans="1:8" x14ac:dyDescent="0.25">
      <c r="A479" t="s">
        <v>907</v>
      </c>
      <c r="B479" t="s">
        <v>908</v>
      </c>
      <c r="C479" t="s">
        <v>894</v>
      </c>
      <c r="D479" t="s">
        <v>17</v>
      </c>
      <c r="E479" t="s">
        <v>19</v>
      </c>
      <c r="F479" t="s">
        <v>19</v>
      </c>
      <c r="G479" t="s">
        <v>19</v>
      </c>
      <c r="H479" t="s">
        <v>19</v>
      </c>
    </row>
    <row r="480" spans="1:8" x14ac:dyDescent="0.25">
      <c r="A480" t="s">
        <v>909</v>
      </c>
      <c r="B480" t="s">
        <v>910</v>
      </c>
      <c r="C480" t="s">
        <v>894</v>
      </c>
      <c r="D480" t="s">
        <v>17</v>
      </c>
      <c r="E480" t="s">
        <v>19</v>
      </c>
      <c r="F480" t="s">
        <v>19</v>
      </c>
      <c r="G480" t="s">
        <v>19</v>
      </c>
      <c r="H480" t="s">
        <v>19</v>
      </c>
    </row>
    <row r="481" spans="1:8" x14ac:dyDescent="0.25">
      <c r="A481" t="s">
        <v>911</v>
      </c>
      <c r="B481" t="s">
        <v>912</v>
      </c>
      <c r="C481" t="s">
        <v>913</v>
      </c>
      <c r="D481" t="s">
        <v>17</v>
      </c>
      <c r="E481" t="s">
        <v>19</v>
      </c>
      <c r="F481" t="s">
        <v>19</v>
      </c>
      <c r="G481" t="s">
        <v>20</v>
      </c>
      <c r="H481" t="s">
        <v>19</v>
      </c>
    </row>
    <row r="482" spans="1:8" x14ac:dyDescent="0.25">
      <c r="A482" t="s">
        <v>914</v>
      </c>
      <c r="B482" t="s">
        <v>915</v>
      </c>
      <c r="C482" t="s">
        <v>913</v>
      </c>
      <c r="D482" t="s">
        <v>17</v>
      </c>
      <c r="E482" t="s">
        <v>19</v>
      </c>
      <c r="F482" t="s">
        <v>19</v>
      </c>
      <c r="G482" t="s">
        <v>20</v>
      </c>
      <c r="H482" t="s">
        <v>19</v>
      </c>
    </row>
    <row r="483" spans="1:8" x14ac:dyDescent="0.25">
      <c r="A483" t="s">
        <v>916</v>
      </c>
      <c r="B483" t="s">
        <v>917</v>
      </c>
      <c r="C483" t="s">
        <v>913</v>
      </c>
      <c r="D483" t="s">
        <v>17</v>
      </c>
      <c r="E483" t="s">
        <v>918</v>
      </c>
      <c r="F483" t="s">
        <v>19</v>
      </c>
      <c r="G483" t="s">
        <v>19</v>
      </c>
      <c r="H483" t="s">
        <v>19</v>
      </c>
    </row>
    <row r="484" spans="1:8" x14ac:dyDescent="0.25">
      <c r="A484" t="s">
        <v>919</v>
      </c>
      <c r="B484" t="s">
        <v>920</v>
      </c>
      <c r="C484" t="s">
        <v>913</v>
      </c>
      <c r="D484" t="s">
        <v>17</v>
      </c>
      <c r="E484" t="s">
        <v>918</v>
      </c>
      <c r="F484" t="s">
        <v>19</v>
      </c>
      <c r="G484" t="s">
        <v>19</v>
      </c>
      <c r="H484" t="s">
        <v>19</v>
      </c>
    </row>
    <row r="485" spans="1:8" x14ac:dyDescent="0.25">
      <c r="A485" t="s">
        <v>921</v>
      </c>
      <c r="B485" t="s">
        <v>922</v>
      </c>
      <c r="C485" t="s">
        <v>913</v>
      </c>
      <c r="D485" t="s">
        <v>17</v>
      </c>
      <c r="E485" t="s">
        <v>918</v>
      </c>
      <c r="F485" t="s">
        <v>19</v>
      </c>
      <c r="G485" t="s">
        <v>19</v>
      </c>
      <c r="H485" t="s">
        <v>19</v>
      </c>
    </row>
    <row r="486" spans="1:8" x14ac:dyDescent="0.25">
      <c r="A486" t="s">
        <v>923</v>
      </c>
      <c r="B486" t="s">
        <v>924</v>
      </c>
      <c r="C486" t="s">
        <v>913</v>
      </c>
      <c r="D486" t="s">
        <v>17</v>
      </c>
      <c r="E486" t="s">
        <v>19</v>
      </c>
      <c r="F486" t="s">
        <v>19</v>
      </c>
      <c r="G486" t="s">
        <v>20</v>
      </c>
      <c r="H486" t="s">
        <v>19</v>
      </c>
    </row>
    <row r="487" spans="1:8" x14ac:dyDescent="0.25">
      <c r="A487" t="s">
        <v>925</v>
      </c>
      <c r="B487" t="s">
        <v>926</v>
      </c>
      <c r="C487" t="s">
        <v>913</v>
      </c>
      <c r="D487" t="s">
        <v>34</v>
      </c>
      <c r="E487" t="s">
        <v>927</v>
      </c>
      <c r="F487" t="s">
        <v>19</v>
      </c>
      <c r="G487" t="s">
        <v>19</v>
      </c>
      <c r="H487" t="s">
        <v>19</v>
      </c>
    </row>
    <row r="488" spans="1:8" x14ac:dyDescent="0.25">
      <c r="A488" t="s">
        <v>928</v>
      </c>
      <c r="B488" t="s">
        <v>929</v>
      </c>
      <c r="C488" t="s">
        <v>913</v>
      </c>
      <c r="D488" t="s">
        <v>17</v>
      </c>
      <c r="E488" t="s">
        <v>19</v>
      </c>
      <c r="F488" t="s">
        <v>19</v>
      </c>
      <c r="G488" t="s">
        <v>20</v>
      </c>
      <c r="H488" t="s">
        <v>19</v>
      </c>
    </row>
    <row r="489" spans="1:8" x14ac:dyDescent="0.25">
      <c r="A489" t="s">
        <v>930</v>
      </c>
      <c r="B489" t="s">
        <v>931</v>
      </c>
      <c r="C489" t="s">
        <v>913</v>
      </c>
      <c r="D489" t="s">
        <v>17</v>
      </c>
      <c r="E489" t="s">
        <v>19</v>
      </c>
      <c r="F489" t="s">
        <v>19</v>
      </c>
      <c r="G489" t="s">
        <v>20</v>
      </c>
      <c r="H489" t="s">
        <v>19</v>
      </c>
    </row>
    <row r="490" spans="1:8" x14ac:dyDescent="0.25">
      <c r="A490" t="s">
        <v>932</v>
      </c>
      <c r="B490" t="s">
        <v>933</v>
      </c>
      <c r="C490" t="s">
        <v>913</v>
      </c>
      <c r="D490" t="s">
        <v>17</v>
      </c>
      <c r="E490" t="s">
        <v>934</v>
      </c>
      <c r="F490" t="s">
        <v>19</v>
      </c>
      <c r="G490" t="s">
        <v>20</v>
      </c>
      <c r="H490" t="s">
        <v>19</v>
      </c>
    </row>
    <row r="491" spans="1:8" x14ac:dyDescent="0.25">
      <c r="A491" t="s">
        <v>935</v>
      </c>
      <c r="B491" t="s">
        <v>936</v>
      </c>
      <c r="C491" t="s">
        <v>913</v>
      </c>
      <c r="D491" t="s">
        <v>17</v>
      </c>
      <c r="E491" t="s">
        <v>918</v>
      </c>
      <c r="F491" t="s">
        <v>19</v>
      </c>
      <c r="G491" t="s">
        <v>19</v>
      </c>
      <c r="H491" t="s">
        <v>19</v>
      </c>
    </row>
    <row r="492" spans="1:8" x14ac:dyDescent="0.25">
      <c r="A492" t="s">
        <v>937</v>
      </c>
      <c r="B492" t="s">
        <v>938</v>
      </c>
      <c r="C492" t="s">
        <v>913</v>
      </c>
      <c r="D492" t="s">
        <v>17</v>
      </c>
      <c r="E492" t="s">
        <v>918</v>
      </c>
      <c r="F492" t="s">
        <v>19</v>
      </c>
      <c r="G492" t="s">
        <v>19</v>
      </c>
      <c r="H492" t="s">
        <v>19</v>
      </c>
    </row>
    <row r="493" spans="1:8" x14ac:dyDescent="0.25">
      <c r="A493" t="s">
        <v>939</v>
      </c>
      <c r="B493" t="s">
        <v>940</v>
      </c>
      <c r="C493" t="s">
        <v>913</v>
      </c>
      <c r="D493" t="s">
        <v>17</v>
      </c>
      <c r="E493" t="s">
        <v>918</v>
      </c>
      <c r="F493" t="s">
        <v>19</v>
      </c>
      <c r="G493" t="s">
        <v>19</v>
      </c>
      <c r="H493" t="s">
        <v>19</v>
      </c>
    </row>
    <row r="494" spans="1:8" x14ac:dyDescent="0.25">
      <c r="A494" t="s">
        <v>941</v>
      </c>
      <c r="B494" t="s">
        <v>942</v>
      </c>
      <c r="C494" t="s">
        <v>913</v>
      </c>
      <c r="D494" t="s">
        <v>17</v>
      </c>
      <c r="E494" t="s">
        <v>918</v>
      </c>
      <c r="F494" t="s">
        <v>19</v>
      </c>
      <c r="G494" t="s">
        <v>19</v>
      </c>
      <c r="H494" t="s">
        <v>19</v>
      </c>
    </row>
    <row r="495" spans="1:8" x14ac:dyDescent="0.25">
      <c r="A495" t="s">
        <v>943</v>
      </c>
      <c r="B495" t="s">
        <v>944</v>
      </c>
      <c r="C495" t="s">
        <v>913</v>
      </c>
      <c r="D495" t="s">
        <v>17</v>
      </c>
      <c r="E495" t="s">
        <v>918</v>
      </c>
      <c r="F495" t="s">
        <v>19</v>
      </c>
      <c r="G495" t="s">
        <v>19</v>
      </c>
      <c r="H495" t="s">
        <v>19</v>
      </c>
    </row>
    <row r="496" spans="1:8" x14ac:dyDescent="0.25">
      <c r="A496" t="s">
        <v>945</v>
      </c>
      <c r="B496" t="s">
        <v>946</v>
      </c>
      <c r="C496" t="s">
        <v>913</v>
      </c>
      <c r="D496" t="s">
        <v>17</v>
      </c>
      <c r="E496" t="s">
        <v>19</v>
      </c>
      <c r="F496" t="s">
        <v>19</v>
      </c>
      <c r="G496" t="s">
        <v>20</v>
      </c>
      <c r="H496" t="s">
        <v>19</v>
      </c>
    </row>
    <row r="497" spans="1:8" x14ac:dyDescent="0.25">
      <c r="A497" t="s">
        <v>947</v>
      </c>
      <c r="B497" t="s">
        <v>948</v>
      </c>
      <c r="C497" t="s">
        <v>949</v>
      </c>
      <c r="D497" t="s">
        <v>34</v>
      </c>
      <c r="E497">
        <v>0</v>
      </c>
      <c r="F497" t="s">
        <v>19</v>
      </c>
      <c r="G497" t="s">
        <v>19</v>
      </c>
      <c r="H497" t="s">
        <v>19</v>
      </c>
    </row>
    <row r="498" spans="1:8" x14ac:dyDescent="0.25">
      <c r="A498" t="s">
        <v>950</v>
      </c>
      <c r="B498" t="s">
        <v>951</v>
      </c>
      <c r="C498" t="s">
        <v>949</v>
      </c>
      <c r="D498" t="s">
        <v>34</v>
      </c>
      <c r="E498">
        <v>0</v>
      </c>
      <c r="F498" t="s">
        <v>19</v>
      </c>
      <c r="G498" t="s">
        <v>19</v>
      </c>
      <c r="H498" t="s">
        <v>19</v>
      </c>
    </row>
    <row r="499" spans="1:8" x14ac:dyDescent="0.25">
      <c r="A499" t="s">
        <v>952</v>
      </c>
      <c r="B499" t="s">
        <v>953</v>
      </c>
      <c r="C499" t="s">
        <v>949</v>
      </c>
      <c r="D499" t="s">
        <v>34</v>
      </c>
      <c r="E499">
        <v>0</v>
      </c>
      <c r="F499" t="s">
        <v>19</v>
      </c>
      <c r="G499" t="s">
        <v>19</v>
      </c>
      <c r="H499" t="s">
        <v>19</v>
      </c>
    </row>
    <row r="500" spans="1:8" x14ac:dyDescent="0.25">
      <c r="A500" t="s">
        <v>954</v>
      </c>
      <c r="B500" t="s">
        <v>955</v>
      </c>
      <c r="C500" t="s">
        <v>949</v>
      </c>
      <c r="D500" t="s">
        <v>34</v>
      </c>
      <c r="E500">
        <v>0</v>
      </c>
      <c r="F500" t="s">
        <v>19</v>
      </c>
      <c r="G500" t="s">
        <v>19</v>
      </c>
      <c r="H500" t="s">
        <v>19</v>
      </c>
    </row>
    <row r="501" spans="1:8" x14ac:dyDescent="0.25">
      <c r="A501" t="s">
        <v>956</v>
      </c>
      <c r="B501" t="s">
        <v>957</v>
      </c>
      <c r="C501" t="s">
        <v>949</v>
      </c>
      <c r="D501" t="s">
        <v>34</v>
      </c>
      <c r="E501">
        <v>0</v>
      </c>
      <c r="F501" t="s">
        <v>19</v>
      </c>
      <c r="G501" t="s">
        <v>19</v>
      </c>
      <c r="H501" t="s">
        <v>19</v>
      </c>
    </row>
    <row r="502" spans="1:8" x14ac:dyDescent="0.25">
      <c r="A502" t="s">
        <v>958</v>
      </c>
      <c r="B502" t="s">
        <v>959</v>
      </c>
      <c r="C502" t="s">
        <v>949</v>
      </c>
      <c r="D502" t="s">
        <v>34</v>
      </c>
      <c r="E502">
        <v>0</v>
      </c>
      <c r="F502" t="s">
        <v>19</v>
      </c>
      <c r="G502" t="s">
        <v>19</v>
      </c>
      <c r="H502" t="s">
        <v>19</v>
      </c>
    </row>
    <row r="503" spans="1:8" x14ac:dyDescent="0.25">
      <c r="A503" t="s">
        <v>960</v>
      </c>
      <c r="B503" t="s">
        <v>961</v>
      </c>
      <c r="C503" t="s">
        <v>949</v>
      </c>
      <c r="D503" t="s">
        <v>34</v>
      </c>
      <c r="E503">
        <v>0</v>
      </c>
      <c r="F503" t="s">
        <v>19</v>
      </c>
      <c r="G503" t="s">
        <v>19</v>
      </c>
      <c r="H503" t="s">
        <v>19</v>
      </c>
    </row>
    <row r="504" spans="1:8" x14ac:dyDescent="0.25">
      <c r="A504" t="s">
        <v>962</v>
      </c>
      <c r="B504" t="s">
        <v>963</v>
      </c>
      <c r="C504" t="s">
        <v>949</v>
      </c>
      <c r="D504" t="s">
        <v>34</v>
      </c>
      <c r="E504">
        <v>0</v>
      </c>
      <c r="F504" t="s">
        <v>19</v>
      </c>
      <c r="G504" t="s">
        <v>19</v>
      </c>
      <c r="H504" t="s">
        <v>19</v>
      </c>
    </row>
    <row r="505" spans="1:8" x14ac:dyDescent="0.25">
      <c r="A505" t="s">
        <v>964</v>
      </c>
      <c r="B505" t="s">
        <v>965</v>
      </c>
      <c r="C505" t="s">
        <v>949</v>
      </c>
      <c r="D505" t="s">
        <v>34</v>
      </c>
      <c r="E505">
        <v>0</v>
      </c>
      <c r="F505" t="s">
        <v>19</v>
      </c>
      <c r="G505" t="s">
        <v>19</v>
      </c>
      <c r="H505" t="s">
        <v>19</v>
      </c>
    </row>
    <row r="506" spans="1:8" x14ac:dyDescent="0.25">
      <c r="A506" t="s">
        <v>966</v>
      </c>
      <c r="B506" t="s">
        <v>967</v>
      </c>
      <c r="C506" t="s">
        <v>949</v>
      </c>
      <c r="D506" t="s">
        <v>34</v>
      </c>
      <c r="E506">
        <v>0</v>
      </c>
      <c r="F506" t="s">
        <v>19</v>
      </c>
      <c r="G506" t="s">
        <v>19</v>
      </c>
      <c r="H506" t="s">
        <v>19</v>
      </c>
    </row>
    <row r="507" spans="1:8" x14ac:dyDescent="0.25">
      <c r="A507" t="s">
        <v>968</v>
      </c>
      <c r="B507" t="s">
        <v>969</v>
      </c>
      <c r="C507" t="s">
        <v>949</v>
      </c>
      <c r="D507" t="s">
        <v>34</v>
      </c>
      <c r="E507">
        <v>0</v>
      </c>
      <c r="F507" t="s">
        <v>19</v>
      </c>
      <c r="G507" t="s">
        <v>19</v>
      </c>
      <c r="H507" t="s">
        <v>19</v>
      </c>
    </row>
    <row r="508" spans="1:8" x14ac:dyDescent="0.25">
      <c r="A508" t="s">
        <v>970</v>
      </c>
      <c r="B508" t="s">
        <v>971</v>
      </c>
      <c r="C508" t="s">
        <v>949</v>
      </c>
      <c r="D508" t="s">
        <v>34</v>
      </c>
      <c r="E508">
        <v>0</v>
      </c>
      <c r="F508" t="s">
        <v>19</v>
      </c>
      <c r="G508" t="s">
        <v>19</v>
      </c>
      <c r="H508" t="s">
        <v>19</v>
      </c>
    </row>
    <row r="509" spans="1:8" x14ac:dyDescent="0.25">
      <c r="A509" t="s">
        <v>972</v>
      </c>
      <c r="B509" t="s">
        <v>973</v>
      </c>
      <c r="C509" t="s">
        <v>949</v>
      </c>
      <c r="D509" t="s">
        <v>34</v>
      </c>
      <c r="E509">
        <v>0</v>
      </c>
      <c r="F509" t="s">
        <v>19</v>
      </c>
      <c r="G509" t="s">
        <v>19</v>
      </c>
      <c r="H509" t="s">
        <v>19</v>
      </c>
    </row>
    <row r="510" spans="1:8" x14ac:dyDescent="0.25">
      <c r="A510" t="s">
        <v>974</v>
      </c>
      <c r="B510" t="s">
        <v>975</v>
      </c>
      <c r="C510" t="s">
        <v>949</v>
      </c>
      <c r="D510" t="s">
        <v>34</v>
      </c>
      <c r="E510">
        <v>0</v>
      </c>
      <c r="F510" t="s">
        <v>19</v>
      </c>
      <c r="G510" t="s">
        <v>19</v>
      </c>
      <c r="H510" t="s">
        <v>19</v>
      </c>
    </row>
    <row r="511" spans="1:8" x14ac:dyDescent="0.25">
      <c r="A511" t="s">
        <v>976</v>
      </c>
      <c r="B511" t="str">
        <f>"5901384508982"</f>
        <v>5901384508982</v>
      </c>
      <c r="C511" t="s">
        <v>949</v>
      </c>
      <c r="D511" t="s">
        <v>34</v>
      </c>
      <c r="E511">
        <v>0</v>
      </c>
      <c r="F511" t="s">
        <v>19</v>
      </c>
      <c r="G511" t="s">
        <v>19</v>
      </c>
      <c r="H511" t="s">
        <v>19</v>
      </c>
    </row>
    <row r="512" spans="1:8" x14ac:dyDescent="0.25">
      <c r="A512" t="s">
        <v>977</v>
      </c>
      <c r="B512" t="str">
        <f>"5901384508999"</f>
        <v>5901384508999</v>
      </c>
      <c r="C512" t="s">
        <v>949</v>
      </c>
      <c r="D512" t="s">
        <v>34</v>
      </c>
      <c r="E512">
        <v>0</v>
      </c>
      <c r="F512" t="s">
        <v>19</v>
      </c>
      <c r="G512" t="s">
        <v>19</v>
      </c>
      <c r="H512" t="s">
        <v>19</v>
      </c>
    </row>
    <row r="513" spans="1:8" x14ac:dyDescent="0.25">
      <c r="A513" t="s">
        <v>978</v>
      </c>
      <c r="B513" t="s">
        <v>979</v>
      </c>
      <c r="C513" t="s">
        <v>980</v>
      </c>
      <c r="D513" t="s">
        <v>34</v>
      </c>
      <c r="E513" t="s">
        <v>19</v>
      </c>
      <c r="F513" t="s">
        <v>19</v>
      </c>
      <c r="G513" t="s">
        <v>19</v>
      </c>
      <c r="H513" t="s">
        <v>19</v>
      </c>
    </row>
    <row r="514" spans="1:8" x14ac:dyDescent="0.25">
      <c r="A514" t="s">
        <v>981</v>
      </c>
      <c r="B514" t="s">
        <v>982</v>
      </c>
      <c r="C514" t="s">
        <v>980</v>
      </c>
      <c r="D514" t="s">
        <v>34</v>
      </c>
      <c r="E514" t="s">
        <v>19</v>
      </c>
      <c r="F514" t="s">
        <v>19</v>
      </c>
      <c r="G514" t="s">
        <v>19</v>
      </c>
      <c r="H514" t="s">
        <v>19</v>
      </c>
    </row>
    <row r="515" spans="1:8" x14ac:dyDescent="0.25">
      <c r="A515" t="s">
        <v>983</v>
      </c>
      <c r="B515" t="s">
        <v>984</v>
      </c>
      <c r="C515" t="s">
        <v>980</v>
      </c>
      <c r="D515" t="s">
        <v>17</v>
      </c>
      <c r="E515" t="s">
        <v>985</v>
      </c>
      <c r="F515" t="s">
        <v>19</v>
      </c>
      <c r="G515" t="s">
        <v>19</v>
      </c>
      <c r="H515" t="s">
        <v>19</v>
      </c>
    </row>
    <row r="516" spans="1:8" x14ac:dyDescent="0.25">
      <c r="A516" t="s">
        <v>986</v>
      </c>
      <c r="B516" t="s">
        <v>987</v>
      </c>
      <c r="C516" t="s">
        <v>980</v>
      </c>
      <c r="D516" t="s">
        <v>17</v>
      </c>
      <c r="E516" t="s">
        <v>985</v>
      </c>
      <c r="F516" t="s">
        <v>19</v>
      </c>
      <c r="G516" t="s">
        <v>19</v>
      </c>
      <c r="H516" t="s">
        <v>19</v>
      </c>
    </row>
    <row r="517" spans="1:8" x14ac:dyDescent="0.25">
      <c r="A517" t="s">
        <v>988</v>
      </c>
      <c r="B517" t="str">
        <f>"5011308004374"</f>
        <v>5011308004374</v>
      </c>
      <c r="C517" t="s">
        <v>980</v>
      </c>
      <c r="D517" t="s">
        <v>17</v>
      </c>
      <c r="E517" t="s">
        <v>985</v>
      </c>
      <c r="F517" t="s">
        <v>19</v>
      </c>
      <c r="G517" t="s">
        <v>19</v>
      </c>
      <c r="H517" t="s">
        <v>19</v>
      </c>
    </row>
    <row r="518" spans="1:8" x14ac:dyDescent="0.25">
      <c r="A518" t="s">
        <v>989</v>
      </c>
      <c r="B518" t="s">
        <v>990</v>
      </c>
      <c r="C518" t="s">
        <v>980</v>
      </c>
      <c r="D518" t="s">
        <v>17</v>
      </c>
      <c r="E518" t="s">
        <v>985</v>
      </c>
      <c r="F518" t="s">
        <v>19</v>
      </c>
      <c r="G518" t="s">
        <v>19</v>
      </c>
      <c r="H518" t="s">
        <v>19</v>
      </c>
    </row>
    <row r="519" spans="1:8" x14ac:dyDescent="0.25">
      <c r="A519" t="s">
        <v>991</v>
      </c>
      <c r="B519" t="s">
        <v>992</v>
      </c>
      <c r="C519" t="s">
        <v>980</v>
      </c>
      <c r="D519" t="s">
        <v>17</v>
      </c>
      <c r="E519" t="s">
        <v>985</v>
      </c>
      <c r="F519" t="s">
        <v>19</v>
      </c>
      <c r="G519" t="s">
        <v>19</v>
      </c>
      <c r="H519" t="s">
        <v>19</v>
      </c>
    </row>
    <row r="520" spans="1:8" x14ac:dyDescent="0.25">
      <c r="A520" t="s">
        <v>993</v>
      </c>
      <c r="B520" t="s">
        <v>994</v>
      </c>
      <c r="C520" t="s">
        <v>980</v>
      </c>
      <c r="D520" t="s">
        <v>17</v>
      </c>
      <c r="E520" t="s">
        <v>985</v>
      </c>
      <c r="F520" t="s">
        <v>19</v>
      </c>
      <c r="G520" t="s">
        <v>19</v>
      </c>
      <c r="H520" t="s">
        <v>19</v>
      </c>
    </row>
    <row r="521" spans="1:8" x14ac:dyDescent="0.25">
      <c r="A521" t="s">
        <v>995</v>
      </c>
      <c r="B521" t="s">
        <v>996</v>
      </c>
      <c r="C521" t="s">
        <v>980</v>
      </c>
      <c r="D521" t="s">
        <v>17</v>
      </c>
      <c r="E521" t="s">
        <v>985</v>
      </c>
      <c r="F521" t="s">
        <v>19</v>
      </c>
      <c r="G521" t="s">
        <v>19</v>
      </c>
      <c r="H521" t="s">
        <v>19</v>
      </c>
    </row>
    <row r="522" spans="1:8" x14ac:dyDescent="0.25">
      <c r="A522" t="s">
        <v>997</v>
      </c>
      <c r="B522" t="s">
        <v>998</v>
      </c>
      <c r="C522" t="s">
        <v>980</v>
      </c>
      <c r="D522" t="s">
        <v>34</v>
      </c>
      <c r="E522" t="s">
        <v>19</v>
      </c>
      <c r="F522" t="s">
        <v>19</v>
      </c>
      <c r="G522" t="s">
        <v>19</v>
      </c>
      <c r="H522" t="s">
        <v>19</v>
      </c>
    </row>
    <row r="523" spans="1:8" x14ac:dyDescent="0.25">
      <c r="A523" t="s">
        <v>999</v>
      </c>
      <c r="B523" t="s">
        <v>1000</v>
      </c>
      <c r="C523" t="s">
        <v>980</v>
      </c>
      <c r="D523" t="s">
        <v>34</v>
      </c>
      <c r="E523" t="s">
        <v>19</v>
      </c>
      <c r="F523" t="s">
        <v>19</v>
      </c>
      <c r="G523" t="s">
        <v>19</v>
      </c>
      <c r="H523" t="s">
        <v>19</v>
      </c>
    </row>
    <row r="524" spans="1:8" x14ac:dyDescent="0.25">
      <c r="A524" t="s">
        <v>1001</v>
      </c>
      <c r="B524" t="s">
        <v>1002</v>
      </c>
      <c r="C524" t="s">
        <v>980</v>
      </c>
      <c r="D524" t="s">
        <v>34</v>
      </c>
      <c r="E524" t="s">
        <v>19</v>
      </c>
      <c r="F524" t="s">
        <v>19</v>
      </c>
      <c r="G524" t="s">
        <v>19</v>
      </c>
      <c r="H524" t="s">
        <v>19</v>
      </c>
    </row>
    <row r="525" spans="1:8" x14ac:dyDescent="0.25">
      <c r="A525" t="s">
        <v>1003</v>
      </c>
      <c r="B525" t="s">
        <v>1004</v>
      </c>
      <c r="C525" t="s">
        <v>980</v>
      </c>
      <c r="D525" t="s">
        <v>34</v>
      </c>
      <c r="E525" t="s">
        <v>19</v>
      </c>
      <c r="F525" t="s">
        <v>19</v>
      </c>
      <c r="G525" t="s">
        <v>19</v>
      </c>
      <c r="H525" t="s">
        <v>19</v>
      </c>
    </row>
    <row r="526" spans="1:8" x14ac:dyDescent="0.25">
      <c r="A526" t="s">
        <v>1005</v>
      </c>
      <c r="B526" t="s">
        <v>1006</v>
      </c>
      <c r="C526" t="s">
        <v>980</v>
      </c>
      <c r="D526" t="s">
        <v>34</v>
      </c>
      <c r="E526" t="s">
        <v>19</v>
      </c>
      <c r="F526" t="s">
        <v>19</v>
      </c>
      <c r="G526" t="s">
        <v>19</v>
      </c>
      <c r="H526" t="s">
        <v>19</v>
      </c>
    </row>
    <row r="527" spans="1:8" x14ac:dyDescent="0.25">
      <c r="A527" t="s">
        <v>1007</v>
      </c>
      <c r="B527" t="s">
        <v>1008</v>
      </c>
      <c r="C527" t="s">
        <v>980</v>
      </c>
      <c r="D527" t="s">
        <v>34</v>
      </c>
      <c r="E527" t="s">
        <v>19</v>
      </c>
      <c r="F527" t="s">
        <v>19</v>
      </c>
      <c r="G527" t="s">
        <v>19</v>
      </c>
      <c r="H527" t="s">
        <v>19</v>
      </c>
    </row>
    <row r="528" spans="1:8" x14ac:dyDescent="0.25">
      <c r="A528" t="s">
        <v>1009</v>
      </c>
      <c r="B528" t="s">
        <v>1010</v>
      </c>
      <c r="C528" t="s">
        <v>980</v>
      </c>
      <c r="D528" t="s">
        <v>34</v>
      </c>
      <c r="E528" t="s">
        <v>19</v>
      </c>
      <c r="F528" t="s">
        <v>19</v>
      </c>
      <c r="G528" t="s">
        <v>19</v>
      </c>
      <c r="H528" t="s">
        <v>19</v>
      </c>
    </row>
    <row r="529" spans="1:8" x14ac:dyDescent="0.25">
      <c r="A529" t="s">
        <v>1011</v>
      </c>
      <c r="B529" t="s">
        <v>1012</v>
      </c>
      <c r="C529" t="s">
        <v>980</v>
      </c>
      <c r="D529" t="s">
        <v>34</v>
      </c>
      <c r="E529" t="s">
        <v>19</v>
      </c>
      <c r="F529" t="s">
        <v>19</v>
      </c>
      <c r="G529" t="s">
        <v>19</v>
      </c>
      <c r="H529" t="s">
        <v>19</v>
      </c>
    </row>
    <row r="530" spans="1:8" x14ac:dyDescent="0.25">
      <c r="A530" t="s">
        <v>1013</v>
      </c>
      <c r="B530" t="s">
        <v>1014</v>
      </c>
      <c r="C530" t="s">
        <v>980</v>
      </c>
      <c r="D530" t="s">
        <v>17</v>
      </c>
      <c r="E530" t="s">
        <v>26</v>
      </c>
      <c r="F530" t="s">
        <v>19</v>
      </c>
      <c r="G530" t="s">
        <v>19</v>
      </c>
      <c r="H530" t="s">
        <v>19</v>
      </c>
    </row>
    <row r="531" spans="1:8" x14ac:dyDescent="0.25">
      <c r="A531" t="s">
        <v>1015</v>
      </c>
      <c r="B531" t="s">
        <v>1016</v>
      </c>
      <c r="C531" t="s">
        <v>980</v>
      </c>
      <c r="D531" t="s">
        <v>17</v>
      </c>
      <c r="E531" t="s">
        <v>26</v>
      </c>
      <c r="F531" t="s">
        <v>19</v>
      </c>
      <c r="G531" t="s">
        <v>19</v>
      </c>
      <c r="H531" t="s">
        <v>19</v>
      </c>
    </row>
    <row r="532" spans="1:8" x14ac:dyDescent="0.25">
      <c r="A532" t="s">
        <v>1017</v>
      </c>
      <c r="B532" t="s">
        <v>1018</v>
      </c>
      <c r="C532" t="s">
        <v>980</v>
      </c>
      <c r="D532" t="s">
        <v>17</v>
      </c>
      <c r="E532" t="s">
        <v>26</v>
      </c>
      <c r="F532" t="s">
        <v>19</v>
      </c>
      <c r="G532" t="s">
        <v>19</v>
      </c>
      <c r="H532" t="s">
        <v>19</v>
      </c>
    </row>
    <row r="533" spans="1:8" x14ac:dyDescent="0.25">
      <c r="A533" t="s">
        <v>1019</v>
      </c>
      <c r="B533" t="s">
        <v>1020</v>
      </c>
      <c r="C533" t="s">
        <v>980</v>
      </c>
      <c r="D533" t="s">
        <v>17</v>
      </c>
      <c r="E533" t="s">
        <v>26</v>
      </c>
      <c r="F533" t="s">
        <v>19</v>
      </c>
      <c r="G533" t="s">
        <v>19</v>
      </c>
      <c r="H533" t="s">
        <v>19</v>
      </c>
    </row>
    <row r="534" spans="1:8" x14ac:dyDescent="0.25">
      <c r="A534" t="s">
        <v>1021</v>
      </c>
      <c r="B534" t="s">
        <v>1022</v>
      </c>
      <c r="C534" t="s">
        <v>980</v>
      </c>
      <c r="D534" t="s">
        <v>17</v>
      </c>
      <c r="E534" t="s">
        <v>26</v>
      </c>
      <c r="F534" t="s">
        <v>19</v>
      </c>
      <c r="G534" t="s">
        <v>19</v>
      </c>
      <c r="H534" t="s">
        <v>19</v>
      </c>
    </row>
    <row r="535" spans="1:8" x14ac:dyDescent="0.25">
      <c r="A535" t="s">
        <v>1023</v>
      </c>
      <c r="B535" t="s">
        <v>1024</v>
      </c>
      <c r="C535" t="s">
        <v>980</v>
      </c>
      <c r="D535" t="s">
        <v>17</v>
      </c>
      <c r="E535" t="s">
        <v>26</v>
      </c>
      <c r="F535" t="s">
        <v>19</v>
      </c>
      <c r="G535" t="s">
        <v>19</v>
      </c>
      <c r="H535" t="s">
        <v>19</v>
      </c>
    </row>
    <row r="536" spans="1:8" x14ac:dyDescent="0.25">
      <c r="A536" s="5" t="s">
        <v>1025</v>
      </c>
      <c r="B536" s="5" t="s">
        <v>1026</v>
      </c>
      <c r="C536" t="s">
        <v>1027</v>
      </c>
    </row>
    <row r="537" spans="1:8" x14ac:dyDescent="0.25">
      <c r="A537" s="5" t="s">
        <v>1028</v>
      </c>
      <c r="B537" s="5" t="s">
        <v>1029</v>
      </c>
      <c r="C537" t="s">
        <v>1027</v>
      </c>
    </row>
    <row r="538" spans="1:8" x14ac:dyDescent="0.25">
      <c r="A538" s="5" t="s">
        <v>1030</v>
      </c>
      <c r="B538" s="5" t="s">
        <v>1031</v>
      </c>
      <c r="C538" t="s">
        <v>1027</v>
      </c>
    </row>
    <row r="539" spans="1:8" x14ac:dyDescent="0.25">
      <c r="A539" s="5" t="s">
        <v>1032</v>
      </c>
      <c r="B539" s="5" t="s">
        <v>1033</v>
      </c>
      <c r="C539" t="s">
        <v>1027</v>
      </c>
    </row>
    <row r="540" spans="1:8" x14ac:dyDescent="0.25">
      <c r="A540" s="5" t="s">
        <v>1034</v>
      </c>
      <c r="B540" s="5" t="s">
        <v>1035</v>
      </c>
      <c r="C540" t="s">
        <v>1027</v>
      </c>
    </row>
    <row r="541" spans="1:8" x14ac:dyDescent="0.25">
      <c r="A541" s="5" t="s">
        <v>1036</v>
      </c>
      <c r="B541" s="5" t="s">
        <v>1037</v>
      </c>
      <c r="C541" t="s">
        <v>1027</v>
      </c>
    </row>
    <row r="542" spans="1:8" x14ac:dyDescent="0.25">
      <c r="A542" s="5" t="s">
        <v>1038</v>
      </c>
      <c r="B542" s="5" t="s">
        <v>1039</v>
      </c>
      <c r="C542" t="s">
        <v>1027</v>
      </c>
    </row>
    <row r="543" spans="1:8" x14ac:dyDescent="0.25">
      <c r="A543" s="5" t="s">
        <v>1040</v>
      </c>
      <c r="B543" s="5" t="s">
        <v>1041</v>
      </c>
      <c r="C543" t="s">
        <v>1027</v>
      </c>
    </row>
    <row r="544" spans="1:8" x14ac:dyDescent="0.25">
      <c r="A544" s="5" t="s">
        <v>1042</v>
      </c>
      <c r="B544" s="5" t="s">
        <v>1043</v>
      </c>
      <c r="C544" t="s">
        <v>1027</v>
      </c>
    </row>
    <row r="545" spans="1:8" x14ac:dyDescent="0.25">
      <c r="A545" s="5" t="s">
        <v>1044</v>
      </c>
      <c r="B545" s="5" t="s">
        <v>1045</v>
      </c>
      <c r="C545" t="s">
        <v>1027</v>
      </c>
    </row>
    <row r="546" spans="1:8" x14ac:dyDescent="0.25">
      <c r="A546" s="5" t="s">
        <v>1046</v>
      </c>
      <c r="B546" s="5" t="s">
        <v>1047</v>
      </c>
      <c r="C546" t="s">
        <v>1027</v>
      </c>
    </row>
    <row r="547" spans="1:8" x14ac:dyDescent="0.25">
      <c r="A547" s="5" t="s">
        <v>1048</v>
      </c>
      <c r="B547" s="5" t="s">
        <v>1049</v>
      </c>
      <c r="C547" t="s">
        <v>1027</v>
      </c>
    </row>
    <row r="548" spans="1:8" x14ac:dyDescent="0.25">
      <c r="A548" t="s">
        <v>1050</v>
      </c>
      <c r="B548" t="s">
        <v>1051</v>
      </c>
      <c r="C548" t="s">
        <v>1052</v>
      </c>
      <c r="D548" t="s">
        <v>34</v>
      </c>
      <c r="E548" t="s">
        <v>19</v>
      </c>
      <c r="F548" t="s">
        <v>19</v>
      </c>
      <c r="G548" t="s">
        <v>19</v>
      </c>
      <c r="H548" t="s">
        <v>19</v>
      </c>
    </row>
    <row r="549" spans="1:8" x14ac:dyDescent="0.25">
      <c r="A549" t="s">
        <v>1053</v>
      </c>
      <c r="B549" t="s">
        <v>1054</v>
      </c>
      <c r="C549" t="s">
        <v>1052</v>
      </c>
      <c r="D549" t="s">
        <v>34</v>
      </c>
      <c r="E549" t="s">
        <v>19</v>
      </c>
      <c r="F549" t="s">
        <v>19</v>
      </c>
      <c r="G549" t="s">
        <v>19</v>
      </c>
      <c r="H549" t="s">
        <v>19</v>
      </c>
    </row>
    <row r="550" spans="1:8" x14ac:dyDescent="0.25">
      <c r="A550" t="s">
        <v>1055</v>
      </c>
      <c r="B550" t="s">
        <v>1056</v>
      </c>
      <c r="C550" t="s">
        <v>1052</v>
      </c>
      <c r="D550" t="s">
        <v>34</v>
      </c>
      <c r="E550" t="s">
        <v>19</v>
      </c>
      <c r="F550" t="s">
        <v>19</v>
      </c>
      <c r="G550" t="s">
        <v>19</v>
      </c>
      <c r="H550" t="s">
        <v>19</v>
      </c>
    </row>
    <row r="551" spans="1:8" x14ac:dyDescent="0.25">
      <c r="A551" t="s">
        <v>1057</v>
      </c>
      <c r="B551" t="s">
        <v>1058</v>
      </c>
      <c r="C551" t="s">
        <v>1052</v>
      </c>
      <c r="D551" t="s">
        <v>34</v>
      </c>
      <c r="E551" t="s">
        <v>19</v>
      </c>
      <c r="F551" t="s">
        <v>19</v>
      </c>
      <c r="G551" t="s">
        <v>19</v>
      </c>
      <c r="H551" t="s">
        <v>19</v>
      </c>
    </row>
    <row r="552" spans="1:8" x14ac:dyDescent="0.25">
      <c r="A552" t="s">
        <v>1059</v>
      </c>
      <c r="B552" t="s">
        <v>1060</v>
      </c>
      <c r="C552" t="s">
        <v>1052</v>
      </c>
      <c r="D552" t="s">
        <v>34</v>
      </c>
      <c r="E552" t="s">
        <v>19</v>
      </c>
      <c r="F552" t="s">
        <v>19</v>
      </c>
      <c r="G552" t="s">
        <v>19</v>
      </c>
      <c r="H552" t="s">
        <v>19</v>
      </c>
    </row>
    <row r="553" spans="1:8" x14ac:dyDescent="0.25">
      <c r="A553" t="s">
        <v>1061</v>
      </c>
      <c r="B553" t="s">
        <v>1062</v>
      </c>
      <c r="C553" t="s">
        <v>1052</v>
      </c>
      <c r="D553" t="s">
        <v>34</v>
      </c>
      <c r="E553" t="s">
        <v>19</v>
      </c>
      <c r="F553" t="s">
        <v>19</v>
      </c>
      <c r="G553" t="s">
        <v>19</v>
      </c>
      <c r="H553" t="s">
        <v>19</v>
      </c>
    </row>
    <row r="554" spans="1:8" x14ac:dyDescent="0.25">
      <c r="A554" t="s">
        <v>1063</v>
      </c>
      <c r="B554" t="s">
        <v>1064</v>
      </c>
      <c r="C554" t="s">
        <v>1052</v>
      </c>
      <c r="D554" t="s">
        <v>34</v>
      </c>
      <c r="E554" t="s">
        <v>19</v>
      </c>
      <c r="F554" t="s">
        <v>19</v>
      </c>
      <c r="G554" t="s">
        <v>19</v>
      </c>
      <c r="H554" t="s">
        <v>19</v>
      </c>
    </row>
    <row r="555" spans="1:8" x14ac:dyDescent="0.25">
      <c r="A555" t="s">
        <v>1065</v>
      </c>
      <c r="B555" t="s">
        <v>1066</v>
      </c>
      <c r="C555" t="s">
        <v>1052</v>
      </c>
      <c r="D555" t="s">
        <v>121</v>
      </c>
      <c r="E555" t="s">
        <v>1067</v>
      </c>
      <c r="F555" t="s">
        <v>19</v>
      </c>
      <c r="G555" t="s">
        <v>19</v>
      </c>
      <c r="H555" t="s">
        <v>19</v>
      </c>
    </row>
    <row r="556" spans="1:8" x14ac:dyDescent="0.25">
      <c r="A556" t="s">
        <v>1068</v>
      </c>
      <c r="B556" t="s">
        <v>1069</v>
      </c>
      <c r="C556" t="s">
        <v>1052</v>
      </c>
      <c r="D556" t="s">
        <v>121</v>
      </c>
      <c r="E556" t="s">
        <v>1067</v>
      </c>
      <c r="F556" t="s">
        <v>19</v>
      </c>
      <c r="G556" t="s">
        <v>19</v>
      </c>
      <c r="H556" t="s">
        <v>19</v>
      </c>
    </row>
    <row r="557" spans="1:8" x14ac:dyDescent="0.25">
      <c r="A557" t="s">
        <v>1070</v>
      </c>
      <c r="B557" t="s">
        <v>1071</v>
      </c>
      <c r="C557" t="s">
        <v>1052</v>
      </c>
      <c r="D557" t="s">
        <v>121</v>
      </c>
      <c r="E557" t="s">
        <v>1067</v>
      </c>
      <c r="F557" t="s">
        <v>19</v>
      </c>
      <c r="G557" t="s">
        <v>19</v>
      </c>
      <c r="H557" t="s">
        <v>19</v>
      </c>
    </row>
    <row r="558" spans="1:8" x14ac:dyDescent="0.25">
      <c r="A558" t="s">
        <v>1072</v>
      </c>
      <c r="B558" t="str">
        <f>"8858135012052"</f>
        <v>8858135012052</v>
      </c>
      <c r="C558" t="s">
        <v>1052</v>
      </c>
      <c r="D558" t="s">
        <v>121</v>
      </c>
      <c r="E558" t="s">
        <v>1067</v>
      </c>
      <c r="F558" t="s">
        <v>19</v>
      </c>
      <c r="G558" t="s">
        <v>19</v>
      </c>
      <c r="H558" t="s">
        <v>19</v>
      </c>
    </row>
    <row r="559" spans="1:8" x14ac:dyDescent="0.25">
      <c r="A559" t="s">
        <v>1073</v>
      </c>
      <c r="B559" t="s">
        <v>1074</v>
      </c>
      <c r="C559" t="s">
        <v>1052</v>
      </c>
      <c r="D559" t="s">
        <v>121</v>
      </c>
      <c r="E559" t="s">
        <v>1067</v>
      </c>
      <c r="F559" t="s">
        <v>19</v>
      </c>
      <c r="G559" t="s">
        <v>19</v>
      </c>
      <c r="H559" t="s">
        <v>19</v>
      </c>
    </row>
    <row r="560" spans="1:8" x14ac:dyDescent="0.25">
      <c r="A560" t="s">
        <v>1075</v>
      </c>
      <c r="B560" t="s">
        <v>1076</v>
      </c>
      <c r="C560" t="s">
        <v>1052</v>
      </c>
      <c r="D560" t="s">
        <v>23</v>
      </c>
      <c r="E560" t="s">
        <v>19</v>
      </c>
      <c r="F560" t="s">
        <v>19</v>
      </c>
      <c r="G560" t="s">
        <v>19</v>
      </c>
      <c r="H560" t="s">
        <v>19</v>
      </c>
    </row>
    <row r="561" spans="1:8" x14ac:dyDescent="0.25">
      <c r="A561" t="s">
        <v>1077</v>
      </c>
      <c r="B561" t="s">
        <v>1078</v>
      </c>
      <c r="C561" t="s">
        <v>1052</v>
      </c>
      <c r="D561" t="s">
        <v>23</v>
      </c>
      <c r="E561" t="s">
        <v>19</v>
      </c>
      <c r="F561" t="s">
        <v>19</v>
      </c>
      <c r="G561" t="s">
        <v>19</v>
      </c>
      <c r="H561" t="s">
        <v>19</v>
      </c>
    </row>
    <row r="562" spans="1:8" x14ac:dyDescent="0.25">
      <c r="A562" t="s">
        <v>1079</v>
      </c>
      <c r="B562" t="str">
        <f>"8858135040079"</f>
        <v>8858135040079</v>
      </c>
      <c r="C562" t="s">
        <v>1052</v>
      </c>
      <c r="D562" t="s">
        <v>121</v>
      </c>
      <c r="E562" t="s">
        <v>1067</v>
      </c>
      <c r="F562" t="s">
        <v>19</v>
      </c>
      <c r="G562" t="s">
        <v>19</v>
      </c>
      <c r="H562" t="s">
        <v>19</v>
      </c>
    </row>
    <row r="563" spans="1:8" x14ac:dyDescent="0.25">
      <c r="A563" t="s">
        <v>1080</v>
      </c>
      <c r="B563" t="str">
        <f>"4901002111021"</f>
        <v>4901002111021</v>
      </c>
      <c r="C563" t="s">
        <v>1081</v>
      </c>
      <c r="D563" s="8"/>
      <c r="E563" s="8"/>
      <c r="F563" s="8"/>
      <c r="G563" s="8"/>
      <c r="H563" s="8"/>
    </row>
    <row r="564" spans="1:8" x14ac:dyDescent="0.25">
      <c r="A564" t="s">
        <v>1082</v>
      </c>
      <c r="B564" t="s">
        <v>1083</v>
      </c>
      <c r="C564" t="s">
        <v>1081</v>
      </c>
      <c r="D564" t="s">
        <v>34</v>
      </c>
      <c r="E564" t="s">
        <v>19</v>
      </c>
      <c r="F564" t="s">
        <v>19</v>
      </c>
      <c r="G564" t="s">
        <v>19</v>
      </c>
      <c r="H564" t="s">
        <v>19</v>
      </c>
    </row>
    <row r="565" spans="1:8" x14ac:dyDescent="0.25">
      <c r="A565" t="s">
        <v>1084</v>
      </c>
      <c r="B565" t="s">
        <v>1085</v>
      </c>
      <c r="C565" t="s">
        <v>1081</v>
      </c>
      <c r="D565" t="s">
        <v>34</v>
      </c>
      <c r="E565" t="s">
        <v>19</v>
      </c>
      <c r="F565" t="s">
        <v>19</v>
      </c>
      <c r="G565" t="s">
        <v>19</v>
      </c>
      <c r="H565" t="s">
        <v>19</v>
      </c>
    </row>
    <row r="566" spans="1:8" x14ac:dyDescent="0.25">
      <c r="A566" t="s">
        <v>1086</v>
      </c>
      <c r="B566" t="s">
        <v>1087</v>
      </c>
      <c r="C566" t="s">
        <v>1081</v>
      </c>
      <c r="D566" t="s">
        <v>34</v>
      </c>
      <c r="E566" t="s">
        <v>19</v>
      </c>
      <c r="F566" t="s">
        <v>19</v>
      </c>
      <c r="G566" t="s">
        <v>19</v>
      </c>
      <c r="H566" t="s">
        <v>19</v>
      </c>
    </row>
    <row r="567" spans="1:8" x14ac:dyDescent="0.25">
      <c r="A567" t="s">
        <v>1088</v>
      </c>
      <c r="B567" t="s">
        <v>1089</v>
      </c>
      <c r="C567" t="s">
        <v>1081</v>
      </c>
      <c r="D567" t="s">
        <v>121</v>
      </c>
      <c r="E567" t="s">
        <v>19</v>
      </c>
      <c r="F567" t="s">
        <v>19</v>
      </c>
      <c r="G567" t="s">
        <v>19</v>
      </c>
      <c r="H567" t="s">
        <v>19</v>
      </c>
    </row>
    <row r="568" spans="1:8" x14ac:dyDescent="0.25">
      <c r="A568" t="s">
        <v>1090</v>
      </c>
      <c r="B568" t="s">
        <v>1091</v>
      </c>
      <c r="C568" t="s">
        <v>1081</v>
      </c>
      <c r="D568" t="s">
        <v>121</v>
      </c>
      <c r="E568" t="s">
        <v>19</v>
      </c>
      <c r="F568" t="s">
        <v>19</v>
      </c>
      <c r="G568" t="s">
        <v>19</v>
      </c>
      <c r="H568" t="s">
        <v>19</v>
      </c>
    </row>
    <row r="569" spans="1:8" x14ac:dyDescent="0.25">
      <c r="A569" t="s">
        <v>1092</v>
      </c>
      <c r="B569" t="s">
        <v>1093</v>
      </c>
      <c r="C569" t="s">
        <v>1081</v>
      </c>
      <c r="D569" t="s">
        <v>121</v>
      </c>
      <c r="E569" t="s">
        <v>19</v>
      </c>
      <c r="F569" t="s">
        <v>19</v>
      </c>
      <c r="G569" t="s">
        <v>19</v>
      </c>
      <c r="H569" t="s">
        <v>19</v>
      </c>
    </row>
    <row r="570" spans="1:8" x14ac:dyDescent="0.25">
      <c r="A570" t="s">
        <v>1094</v>
      </c>
      <c r="B570" t="s">
        <v>1095</v>
      </c>
      <c r="C570" t="s">
        <v>1096</v>
      </c>
      <c r="D570" t="s">
        <v>34</v>
      </c>
      <c r="E570" t="s">
        <v>19</v>
      </c>
      <c r="F570" t="s">
        <v>19</v>
      </c>
      <c r="G570" t="s">
        <v>19</v>
      </c>
      <c r="H570" t="s">
        <v>19</v>
      </c>
    </row>
    <row r="571" spans="1:8" x14ac:dyDescent="0.25">
      <c r="A571" t="s">
        <v>1097</v>
      </c>
      <c r="B571" t="s">
        <v>1098</v>
      </c>
      <c r="C571" t="s">
        <v>1099</v>
      </c>
      <c r="D571" t="s">
        <v>17</v>
      </c>
      <c r="E571" t="s">
        <v>19</v>
      </c>
      <c r="F571" t="s">
        <v>19</v>
      </c>
      <c r="G571" t="s">
        <v>19</v>
      </c>
      <c r="H571" t="s">
        <v>19</v>
      </c>
    </row>
    <row r="572" spans="1:8" x14ac:dyDescent="0.25">
      <c r="A572" t="s">
        <v>1100</v>
      </c>
      <c r="B572" t="s">
        <v>1101</v>
      </c>
      <c r="C572" t="s">
        <v>1099</v>
      </c>
      <c r="D572" t="s">
        <v>121</v>
      </c>
      <c r="E572" t="s">
        <v>19</v>
      </c>
      <c r="F572" t="s">
        <v>19</v>
      </c>
      <c r="G572" t="s">
        <v>19</v>
      </c>
      <c r="H572" t="s">
        <v>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7DC1-CE71-4BA8-B4F5-D5595CB9D3BF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1F6DB-0960-4C92-8D26-239F7278AE22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Feuil4</vt:lpstr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 Masselin</dc:creator>
  <cp:keywords/>
  <dc:description/>
  <cp:lastModifiedBy>Elise Masselin</cp:lastModifiedBy>
  <cp:revision/>
  <dcterms:created xsi:type="dcterms:W3CDTF">2023-09-13T09:50:02Z</dcterms:created>
  <dcterms:modified xsi:type="dcterms:W3CDTF">2024-05-02T14:21:30Z</dcterms:modified>
  <cp:category/>
  <cp:contentStatus/>
</cp:coreProperties>
</file>